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3" i="1" l="1"/>
  <c r="H309" i="1"/>
  <c r="H299" i="1"/>
  <c r="H282" i="1"/>
  <c r="H274" i="1"/>
  <c r="H262" i="1"/>
  <c r="H236" i="1"/>
  <c r="H224" i="1"/>
  <c r="H198" i="1"/>
  <c r="H190" i="1"/>
  <c r="H167" i="1"/>
  <c r="H163" i="1"/>
  <c r="H130" i="1"/>
  <c r="H125" i="1"/>
  <c r="H96" i="1"/>
  <c r="H93" i="1"/>
  <c r="H76" i="1"/>
  <c r="H67" i="1"/>
  <c r="H46" i="1"/>
  <c r="H21" i="1"/>
  <c r="H325" i="1" l="1"/>
  <c r="H327" i="1" s="1"/>
  <c r="H329" i="1" s="1"/>
  <c r="G323" i="1"/>
  <c r="G325" i="1" s="1"/>
  <c r="G327" i="1" s="1"/>
  <c r="G329" i="1" s="1"/>
  <c r="F323" i="1"/>
  <c r="F325" i="1" s="1"/>
  <c r="F327" i="1" s="1"/>
  <c r="F329" i="1" s="1"/>
  <c r="E323" i="1"/>
  <c r="E325" i="1" s="1"/>
  <c r="E327" i="1" s="1"/>
  <c r="E329" i="1" s="1"/>
  <c r="D323" i="1"/>
  <c r="D325" i="1" s="1"/>
  <c r="D327" i="1" s="1"/>
  <c r="D329" i="1" s="1"/>
  <c r="H311" i="1"/>
  <c r="H313" i="1" s="1"/>
  <c r="G309" i="1"/>
  <c r="G311" i="1" s="1"/>
  <c r="G313" i="1" s="1"/>
  <c r="F309" i="1"/>
  <c r="F311" i="1" s="1"/>
  <c r="F313" i="1" s="1"/>
  <c r="E309" i="1"/>
  <c r="E311" i="1" s="1"/>
  <c r="E313" i="1" s="1"/>
  <c r="D309" i="1"/>
  <c r="D311" i="1" s="1"/>
  <c r="D313" i="1" s="1"/>
  <c r="H301" i="1"/>
  <c r="H303" i="1" s="1"/>
  <c r="G299" i="1"/>
  <c r="G301" i="1" s="1"/>
  <c r="G303" i="1" s="1"/>
  <c r="F299" i="1"/>
  <c r="F301" i="1" s="1"/>
  <c r="F303" i="1" s="1"/>
  <c r="E299" i="1"/>
  <c r="E301" i="1" s="1"/>
  <c r="E303" i="1" s="1"/>
  <c r="D299" i="1"/>
  <c r="D301" i="1" s="1"/>
  <c r="D303" i="1" s="1"/>
  <c r="H284" i="1"/>
  <c r="G282" i="1"/>
  <c r="G284" i="1" s="1"/>
  <c r="F282" i="1"/>
  <c r="F284" i="1" s="1"/>
  <c r="E282" i="1"/>
  <c r="E284" i="1" s="1"/>
  <c r="D282" i="1"/>
  <c r="D284" i="1" s="1"/>
  <c r="H276" i="1"/>
  <c r="G274" i="1"/>
  <c r="G276" i="1" s="1"/>
  <c r="F274" i="1"/>
  <c r="F276" i="1" s="1"/>
  <c r="E274" i="1"/>
  <c r="E276" i="1" s="1"/>
  <c r="D274" i="1"/>
  <c r="D276" i="1" s="1"/>
  <c r="H264" i="1"/>
  <c r="G262" i="1"/>
  <c r="G264" i="1" s="1"/>
  <c r="F262" i="1"/>
  <c r="F264" i="1" s="1"/>
  <c r="E262" i="1"/>
  <c r="E264" i="1" s="1"/>
  <c r="D262" i="1"/>
  <c r="D264" i="1" s="1"/>
  <c r="H238" i="1"/>
  <c r="G236" i="1"/>
  <c r="G238" i="1" s="1"/>
  <c r="F236" i="1"/>
  <c r="F238" i="1" s="1"/>
  <c r="E236" i="1"/>
  <c r="E238" i="1" s="1"/>
  <c r="D236" i="1"/>
  <c r="D238" i="1" s="1"/>
  <c r="H226" i="1"/>
  <c r="G224" i="1"/>
  <c r="G226" i="1" s="1"/>
  <c r="F224" i="1"/>
  <c r="F226" i="1" s="1"/>
  <c r="E224" i="1"/>
  <c r="E226" i="1" s="1"/>
  <c r="D224" i="1"/>
  <c r="D226" i="1" s="1"/>
  <c r="H200" i="1"/>
  <c r="G198" i="1"/>
  <c r="G200" i="1" s="1"/>
  <c r="F198" i="1"/>
  <c r="F200" i="1" s="1"/>
  <c r="E198" i="1"/>
  <c r="E200" i="1" s="1"/>
  <c r="D198" i="1"/>
  <c r="D200" i="1" s="1"/>
  <c r="H192" i="1"/>
  <c r="G190" i="1"/>
  <c r="G192" i="1" s="1"/>
  <c r="F190" i="1"/>
  <c r="F192" i="1" s="1"/>
  <c r="E190" i="1"/>
  <c r="E192" i="1" s="1"/>
  <c r="D190" i="1"/>
  <c r="D192" i="1" s="1"/>
  <c r="G167" i="1"/>
  <c r="F167" i="1"/>
  <c r="E167" i="1"/>
  <c r="D167" i="1"/>
  <c r="G163" i="1"/>
  <c r="F163" i="1"/>
  <c r="E163" i="1"/>
  <c r="D163" i="1"/>
  <c r="G130" i="1"/>
  <c r="F130" i="1"/>
  <c r="E130" i="1"/>
  <c r="D130" i="1"/>
  <c r="G125" i="1"/>
  <c r="F125" i="1"/>
  <c r="E125" i="1"/>
  <c r="D125" i="1"/>
  <c r="G96" i="1"/>
  <c r="F96" i="1"/>
  <c r="E96" i="1"/>
  <c r="D96" i="1"/>
  <c r="G93" i="1"/>
  <c r="F93" i="1"/>
  <c r="E93" i="1"/>
  <c r="D93" i="1"/>
  <c r="H78" i="1"/>
  <c r="G76" i="1"/>
  <c r="G78" i="1" s="1"/>
  <c r="F76" i="1"/>
  <c r="F78" i="1" s="1"/>
  <c r="E76" i="1"/>
  <c r="E78" i="1" s="1"/>
  <c r="D76" i="1"/>
  <c r="D78" i="1" s="1"/>
  <c r="H69" i="1"/>
  <c r="G67" i="1"/>
  <c r="G69" i="1" s="1"/>
  <c r="F67" i="1"/>
  <c r="F69" i="1" s="1"/>
  <c r="E67" i="1"/>
  <c r="E69" i="1" s="1"/>
  <c r="D67" i="1"/>
  <c r="D69" i="1" s="1"/>
  <c r="H48" i="1"/>
  <c r="H50" i="1" s="1"/>
  <c r="G46" i="1"/>
  <c r="G48" i="1" s="1"/>
  <c r="G50" i="1" s="1"/>
  <c r="F46" i="1"/>
  <c r="F48" i="1" s="1"/>
  <c r="F50" i="1" s="1"/>
  <c r="E46" i="1"/>
  <c r="E48" i="1" s="1"/>
  <c r="E50" i="1" s="1"/>
  <c r="D46" i="1"/>
  <c r="D48" i="1" s="1"/>
  <c r="D50" i="1" s="1"/>
  <c r="H23" i="1"/>
  <c r="H25" i="1" s="1"/>
  <c r="H27" i="1" s="1"/>
  <c r="G21" i="1"/>
  <c r="G23" i="1" s="1"/>
  <c r="G25" i="1" s="1"/>
  <c r="G27" i="1" s="1"/>
  <c r="F21" i="1"/>
  <c r="F23" i="1" s="1"/>
  <c r="F25" i="1" s="1"/>
  <c r="F27" i="1" s="1"/>
  <c r="E21" i="1"/>
  <c r="E23" i="1" s="1"/>
  <c r="E25" i="1" s="1"/>
  <c r="E27" i="1" s="1"/>
  <c r="D21" i="1"/>
  <c r="D23" i="1" s="1"/>
  <c r="D25" i="1" s="1"/>
  <c r="D27" i="1" s="1"/>
  <c r="B4" i="1"/>
  <c r="A3" i="1"/>
  <c r="D132" i="1" l="1"/>
  <c r="F132" i="1"/>
  <c r="H132" i="1"/>
  <c r="D202" i="1"/>
  <c r="D204" i="1" s="1"/>
  <c r="H202" i="1"/>
  <c r="H204" i="1" s="1"/>
  <c r="E202" i="1"/>
  <c r="E204" i="1" s="1"/>
  <c r="E98" i="1"/>
  <c r="E100" i="1" s="1"/>
  <c r="E102" i="1" s="1"/>
  <c r="G98" i="1"/>
  <c r="E169" i="1"/>
  <c r="G169" i="1"/>
  <c r="D286" i="1"/>
  <c r="D288" i="1" s="1"/>
  <c r="F286" i="1"/>
  <c r="F288" i="1" s="1"/>
  <c r="H286" i="1"/>
  <c r="H288" i="1" s="1"/>
  <c r="G286" i="1"/>
  <c r="G288" i="1" s="1"/>
  <c r="D98" i="1"/>
  <c r="D100" i="1" s="1"/>
  <c r="D102" i="1" s="1"/>
  <c r="F98" i="1"/>
  <c r="F100" i="1" s="1"/>
  <c r="F102" i="1" s="1"/>
  <c r="H98" i="1"/>
  <c r="H100" i="1" s="1"/>
  <c r="H102" i="1" s="1"/>
  <c r="E132" i="1"/>
  <c r="G132" i="1"/>
  <c r="D169" i="1"/>
  <c r="F169" i="1"/>
  <c r="H169" i="1"/>
  <c r="F202" i="1"/>
  <c r="F204" i="1" s="1"/>
  <c r="D315" i="1"/>
  <c r="F315" i="1"/>
  <c r="H315" i="1"/>
  <c r="G315" i="1"/>
  <c r="G100" i="1"/>
  <c r="G102" i="1" s="1"/>
  <c r="G202" i="1"/>
  <c r="G204" i="1" s="1"/>
  <c r="E286" i="1"/>
  <c r="E288" i="1" s="1"/>
  <c r="E315" i="1"/>
  <c r="F171" i="1" l="1"/>
  <c r="F173" i="1" s="1"/>
  <c r="H171" i="1"/>
  <c r="H173" i="1" s="1"/>
  <c r="H332" i="1" s="1"/>
  <c r="D171" i="1"/>
  <c r="D173" i="1" s="1"/>
  <c r="G171" i="1"/>
  <c r="G173" i="1" s="1"/>
  <c r="E171" i="1"/>
  <c r="E173" i="1" s="1"/>
  <c r="E332" i="1" s="1"/>
  <c r="D332" i="1"/>
  <c r="F332" i="1"/>
  <c r="G332" i="1"/>
</calcChain>
</file>

<file path=xl/sharedStrings.xml><?xml version="1.0" encoding="utf-8"?>
<sst xmlns="http://schemas.openxmlformats.org/spreadsheetml/2006/main" count="452" uniqueCount="162">
  <si>
    <t>N</t>
  </si>
  <si>
    <t>Държавни Дейности</t>
  </si>
  <si>
    <t xml:space="preserve"> Бланка стойностни показатели: Разход</t>
  </si>
  <si>
    <t>Рудозем</t>
  </si>
  <si>
    <t>Община:</t>
  </si>
  <si>
    <t>7108</t>
  </si>
  <si>
    <t>Година:</t>
  </si>
  <si>
    <t>Име на параграф</t>
  </si>
  <si>
    <t>Код на параграф</t>
  </si>
  <si>
    <t>I. Функция Общи държавни служби</t>
  </si>
  <si>
    <t>Група А) Изпълнителни и законодателни органи</t>
  </si>
  <si>
    <t>122 Общинска администрация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</si>
  <si>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</si>
  <si>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</si>
  <si>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</si>
  <si>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</si>
  <si>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</si>
  <si>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заплати и възнаграждения на персонала нает по служебни правоотношения</t>
  </si>
  <si>
    <t>0102</t>
  </si>
  <si>
    <t>Други възнаграждения и плащания за персонала</t>
  </si>
  <si>
    <t>0200</t>
  </si>
  <si>
    <t>изплатени суми от СБКО, за облекло и други на персонала, с характер на възнаграждение</t>
  </si>
  <si>
    <t>0205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</si>
  <si>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</si>
  <si>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</si>
  <si>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</si>
  <si>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</si>
  <si>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</si>
  <si>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</si>
  <si>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</si>
  <si>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</si>
  <si>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Всичко - разходи:</t>
  </si>
  <si>
    <t>Всичко - 122 Общинска администрация:</t>
  </si>
  <si>
    <t>Всичко - Група А) Изпълнителни и законодателни органи:</t>
  </si>
  <si>
    <t>Всичко - I. Функция Общи държавни служби:</t>
  </si>
  <si>
    <t>II. Функция Отбрана и сигурност</t>
  </si>
  <si>
    <t>Група Б) Полиция, вътрешен ред и сигурност</t>
  </si>
  <si>
    <t>239 Други дейности по вътрешната сигурност</t>
  </si>
  <si>
    <t>за персонала по извънтрудови правоотношения</t>
  </si>
  <si>
    <t>0202</t>
  </si>
  <si>
    <t>Издръжка</t>
  </si>
  <si>
    <t>1000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</si>
  <si>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</si>
  <si>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</si>
  <si>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</si>
  <si>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</si>
  <si>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</si>
  <si>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</si>
  <si>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</si>
  <si>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</si>
  <si>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Всичко - 239 Други дейности по вътрешната сигурност:</t>
  </si>
  <si>
    <t>Всичко - Група Б) Полиция, вътрешен ред и сигурност:</t>
  </si>
  <si>
    <t>Група Д) Защита на населението, управление и дейности при стихийни бедствия и аварии</t>
  </si>
  <si>
    <t>282 Отбранително-мобилизационна подготовка, поддържане на запаси и мощности</t>
  </si>
  <si>
    <t>храна</t>
  </si>
  <si>
    <t>1011</t>
  </si>
  <si>
    <t>командировки в страната</t>
  </si>
  <si>
    <t>1051</t>
  </si>
  <si>
    <t>Всичко - 282 Отбранително-мобилизационна подготовка, поддържане на запаси и мощности:</t>
  </si>
  <si>
    <t>284 Ликвидиране на последици от стихийни бедствия и производствени аварии</t>
  </si>
  <si>
    <t>капиталови разходи</t>
  </si>
  <si>
    <t>Основен ремонт на дълготрайни материални активи</t>
  </si>
  <si>
    <t>5100</t>
  </si>
  <si>
    <t>Придобиване на дълготрайни материални активи</t>
  </si>
  <si>
    <t>5200</t>
  </si>
  <si>
    <t>изграждане на инфраструктурни обекти</t>
  </si>
  <si>
    <t>5206</t>
  </si>
  <si>
    <t>Всичко - капиталови разходи:</t>
  </si>
  <si>
    <t>Всичко - 284 Ликвидиране на последици от стихийни бедствия и производствени аварии:</t>
  </si>
  <si>
    <t>285 Доброволни формирования за защита при бедствия</t>
  </si>
  <si>
    <t xml:space="preserve">за нещатен персонал нает по трудови правоотношения </t>
  </si>
  <si>
    <t>0201</t>
  </si>
  <si>
    <t>разходи за застраховки</t>
  </si>
  <si>
    <t>1062</t>
  </si>
  <si>
    <t>субсидии</t>
  </si>
  <si>
    <t>Разходи за членски внос и участие в нетърговски организации и дейности</t>
  </si>
  <si>
    <t>4600</t>
  </si>
  <si>
    <t>Всичко - субсидии:</t>
  </si>
  <si>
    <t>Всичко - 285 Доброволни формирования за защита при бедствия:</t>
  </si>
  <si>
    <t>Всичко - Група Д) Защита на населението, управление и дейности при стихийни бедствия и аварии:</t>
  </si>
  <si>
    <t>Всичко - II. Функция Отбрана и сигурност:</t>
  </si>
  <si>
    <t>III. Функция Образование</t>
  </si>
  <si>
    <t/>
  </si>
  <si>
    <t>311 Детски градини</t>
  </si>
  <si>
    <t>други плащания и възнаграждения</t>
  </si>
  <si>
    <t>0209</t>
  </si>
  <si>
    <t>осигурителни вноски от работодатели за Учителския пенсионен фонд (УчПФ)</t>
  </si>
  <si>
    <t>0552</t>
  </si>
  <si>
    <t>придобиване на друго оборудване, машини и съоръжения</t>
  </si>
  <si>
    <t>5203</t>
  </si>
  <si>
    <t>придобиване на стопански инвентар</t>
  </si>
  <si>
    <t>5205</t>
  </si>
  <si>
    <t>Всичко - 311 Детски градини:</t>
  </si>
  <si>
    <t>322 Неспециализирани училища, без професионални гимназии</t>
  </si>
  <si>
    <t>обезщетения за персонала, с характер на възнаграждение</t>
  </si>
  <si>
    <t>0208</t>
  </si>
  <si>
    <t>постелен инвентар и облекло</t>
  </si>
  <si>
    <t>1013</t>
  </si>
  <si>
    <t>учебни и научно-изследователски разходи и книги за библиотеките</t>
  </si>
  <si>
    <t>1014</t>
  </si>
  <si>
    <t>други разходи, некласифицирани в другите параграфи и подпараграфи</t>
  </si>
  <si>
    <t>1098</t>
  </si>
  <si>
    <t>Платени данъци, такси и административни санкции</t>
  </si>
  <si>
    <t>1900</t>
  </si>
  <si>
    <t>платени държавни данъци, такси, наказателни лихви и административни санкции</t>
  </si>
  <si>
    <t>1901</t>
  </si>
  <si>
    <t>платени общински данъци, такси, наказателни лихви и административни санкции</t>
  </si>
  <si>
    <t>1981</t>
  </si>
  <si>
    <t>Стипендии</t>
  </si>
  <si>
    <t>4000</t>
  </si>
  <si>
    <t>Всичко - 322 Неспециализирани училища, без професионални гимназии:</t>
  </si>
  <si>
    <t>Всичко - :</t>
  </si>
  <si>
    <t>Всичко - III. Функция Образование:</t>
  </si>
  <si>
    <t>IV. Функция Здравеопазване</t>
  </si>
  <si>
    <t>437 Здравен кабинет в детски градини и училища</t>
  </si>
  <si>
    <t>медикаменти</t>
  </si>
  <si>
    <t>1012</t>
  </si>
  <si>
    <t>Всичко - 437 Здравен кабинет в детски градини и училища:</t>
  </si>
  <si>
    <t>469 Други дейности по здравеопазването</t>
  </si>
  <si>
    <t>Всичко - 469 Други дейности по здравеопазването:</t>
  </si>
  <si>
    <t>Всичко - IV. Функция Здравеопазване:</t>
  </si>
  <si>
    <t>V. Функция Социално осигуряване, подпомагане и грижи</t>
  </si>
  <si>
    <t>Група В) Програми, дейности и служби по социалното осигуряване, подпомагане и заетостта</t>
  </si>
  <si>
    <t>526 Центрове за обществена подкрепа</t>
  </si>
  <si>
    <t>Всичко - 526 Центрове за обществена подкрепа:</t>
  </si>
  <si>
    <t>532 Програми за временна заетост</t>
  </si>
  <si>
    <t>Всичко - 532 Програми за временна заетост:</t>
  </si>
  <si>
    <t>551 Дневни центрове за лица с увреждания</t>
  </si>
  <si>
    <t>Всичко - 551 Дневни центрове за лица с увреждания:</t>
  </si>
  <si>
    <t>561 Асистентска подкрепа</t>
  </si>
  <si>
    <t>Всичко - 561 Асистентска подкрепа:</t>
  </si>
  <si>
    <t>562 Асистенти за лична помощ</t>
  </si>
  <si>
    <t>Всичко - 562 Асистенти за лична помощ:</t>
  </si>
  <si>
    <t>Всичко - Група В) Програми, дейности и служби по социалното осигуряване, подпомагане и заетостта:</t>
  </si>
  <si>
    <t>Всичко - V. Функция Социално осигуряване, подпомагане и грижи:</t>
  </si>
  <si>
    <t>VII. Функция Култура, спорт, почивни дейности и религиозно дело</t>
  </si>
  <si>
    <t>Група Б) Физическа култура и спорт</t>
  </si>
  <si>
    <t>713 Спорт за всички</t>
  </si>
  <si>
    <t>Всичко - 713 Спорт за всички:</t>
  </si>
  <si>
    <t>Всичко - Група Б) Физическа култура и спорт:</t>
  </si>
  <si>
    <t>Група В) Култура</t>
  </si>
  <si>
    <t>738 Читалища</t>
  </si>
  <si>
    <t>Субсидии и други текущи трансфери за юридически лица с нестопанска цел</t>
  </si>
  <si>
    <t>4500</t>
  </si>
  <si>
    <t>Всичко - 738 Читалища:</t>
  </si>
  <si>
    <t>Всичко - Група В) Култура:</t>
  </si>
  <si>
    <t>Всичко - VII. Функция Култура, спорт, почивни дейности и религиозно дело: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</si>
  <si>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</si>
  <si>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</si>
  <si>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</si>
  <si>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</si>
  <si>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</si>
  <si>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</si>
  <si>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</si>
  <si>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</si>
  <si>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</si>
  <si>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</si>
  <si>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 xml:space="preserve"> I-во трим.</t>
  </si>
  <si>
    <t xml:space="preserve"> II-ро трим.</t>
  </si>
  <si>
    <t xml:space="preserve"> III-то трим.</t>
  </si>
  <si>
    <t>IV-то трим.</t>
  </si>
  <si>
    <t>Приложение №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</si>
</sst>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332"/>
  <sheetViews>
    <sheetView tabSelected="1" topLeftCell="B1" workbookViewId="0">
      <selection activeCell="O6" sqref="O6"/>
    </sheetView>
  </sheetViews>
  <sheetFormatPr defaultColWidth="8.85546875" defaultRowHeight="30" customHeight="1" x14ac:dyDescent="0.25"/>
  <cols>
    <col min="1" max="1" width="0" style="2" hidden="1" customWidth="1"/>
    <col min="2" max="2" width="58.7109375" style="2" customWidth="1"/>
    <col min="3" max="3" width="12.7109375" style="2" customWidth="1"/>
    <col min="4" max="4" width="12.42578125" style="2" customWidth="1"/>
    <col min="5" max="5" width="10.42578125" style="2" customWidth="1"/>
    <col min="6" max="6" width="10.140625" style="2" customWidth="1"/>
    <col min="7" max="7" width="10.28515625" style="2" customWidth="1"/>
    <col min="8" max="8" width="10.42578125" style="2" customWidth="1"/>
    <col min="9" max="12" width="20.28515625" style="2" hidden="1" customWidth="1"/>
    <col min="13" max="13" width="20.28515625" style="2" customWidth="1"/>
    <col min="14" max="242" width="8.85546875" style="2"/>
    <col min="243" max="255" width="8.85546875" style="3"/>
    <col min="256" max="256" width="0" style="3" hidden="1" customWidth="1"/>
    <col min="257" max="257" width="70.42578125" style="3" customWidth="1"/>
    <col min="258" max="258" width="12.42578125" style="3" customWidth="1"/>
    <col min="259" max="261" width="20.42578125" style="3" customWidth="1"/>
    <col min="262" max="263" width="20.28515625" style="3" customWidth="1"/>
    <col min="264" max="268" width="0" style="3" hidden="1" customWidth="1"/>
    <col min="269" max="269" width="20.28515625" style="3" customWidth="1"/>
    <col min="270" max="511" width="8.85546875" style="3"/>
    <col min="512" max="512" width="0" style="3" hidden="1" customWidth="1"/>
    <col min="513" max="513" width="70.42578125" style="3" customWidth="1"/>
    <col min="514" max="514" width="12.42578125" style="3" customWidth="1"/>
    <col min="515" max="517" width="20.42578125" style="3" customWidth="1"/>
    <col min="518" max="519" width="20.28515625" style="3" customWidth="1"/>
    <col min="520" max="524" width="0" style="3" hidden="1" customWidth="1"/>
    <col min="525" max="525" width="20.28515625" style="3" customWidth="1"/>
    <col min="526" max="767" width="8.85546875" style="3"/>
    <col min="768" max="768" width="0" style="3" hidden="1" customWidth="1"/>
    <col min="769" max="769" width="70.42578125" style="3" customWidth="1"/>
    <col min="770" max="770" width="12.42578125" style="3" customWidth="1"/>
    <col min="771" max="773" width="20.42578125" style="3" customWidth="1"/>
    <col min="774" max="775" width="20.28515625" style="3" customWidth="1"/>
    <col min="776" max="780" width="0" style="3" hidden="1" customWidth="1"/>
    <col min="781" max="781" width="20.28515625" style="3" customWidth="1"/>
    <col min="782" max="1023" width="8.85546875" style="3"/>
    <col min="1024" max="1024" width="0" style="3" hidden="1" customWidth="1"/>
    <col min="1025" max="1025" width="70.42578125" style="3" customWidth="1"/>
    <col min="1026" max="1026" width="12.42578125" style="3" customWidth="1"/>
    <col min="1027" max="1029" width="20.42578125" style="3" customWidth="1"/>
    <col min="1030" max="1031" width="20.28515625" style="3" customWidth="1"/>
    <col min="1032" max="1036" width="0" style="3" hidden="1" customWidth="1"/>
    <col min="1037" max="1037" width="20.28515625" style="3" customWidth="1"/>
    <col min="1038" max="1279" width="8.85546875" style="3"/>
    <col min="1280" max="1280" width="0" style="3" hidden="1" customWidth="1"/>
    <col min="1281" max="1281" width="70.42578125" style="3" customWidth="1"/>
    <col min="1282" max="1282" width="12.42578125" style="3" customWidth="1"/>
    <col min="1283" max="1285" width="20.42578125" style="3" customWidth="1"/>
    <col min="1286" max="1287" width="20.28515625" style="3" customWidth="1"/>
    <col min="1288" max="1292" width="0" style="3" hidden="1" customWidth="1"/>
    <col min="1293" max="1293" width="20.28515625" style="3" customWidth="1"/>
    <col min="1294" max="1535" width="8.85546875" style="3"/>
    <col min="1536" max="1536" width="0" style="3" hidden="1" customWidth="1"/>
    <col min="1537" max="1537" width="70.42578125" style="3" customWidth="1"/>
    <col min="1538" max="1538" width="12.42578125" style="3" customWidth="1"/>
    <col min="1539" max="1541" width="20.42578125" style="3" customWidth="1"/>
    <col min="1542" max="1543" width="20.28515625" style="3" customWidth="1"/>
    <col min="1544" max="1548" width="0" style="3" hidden="1" customWidth="1"/>
    <col min="1549" max="1549" width="20.28515625" style="3" customWidth="1"/>
    <col min="1550" max="1791" width="8.85546875" style="3"/>
    <col min="1792" max="1792" width="0" style="3" hidden="1" customWidth="1"/>
    <col min="1793" max="1793" width="70.42578125" style="3" customWidth="1"/>
    <col min="1794" max="1794" width="12.42578125" style="3" customWidth="1"/>
    <col min="1795" max="1797" width="20.42578125" style="3" customWidth="1"/>
    <col min="1798" max="1799" width="20.28515625" style="3" customWidth="1"/>
    <col min="1800" max="1804" width="0" style="3" hidden="1" customWidth="1"/>
    <col min="1805" max="1805" width="20.28515625" style="3" customWidth="1"/>
    <col min="1806" max="2047" width="8.85546875" style="3"/>
    <col min="2048" max="2048" width="0" style="3" hidden="1" customWidth="1"/>
    <col min="2049" max="2049" width="70.42578125" style="3" customWidth="1"/>
    <col min="2050" max="2050" width="12.42578125" style="3" customWidth="1"/>
    <col min="2051" max="2053" width="20.42578125" style="3" customWidth="1"/>
    <col min="2054" max="2055" width="20.28515625" style="3" customWidth="1"/>
    <col min="2056" max="2060" width="0" style="3" hidden="1" customWidth="1"/>
    <col min="2061" max="2061" width="20.28515625" style="3" customWidth="1"/>
    <col min="2062" max="2303" width="8.85546875" style="3"/>
    <col min="2304" max="2304" width="0" style="3" hidden="1" customWidth="1"/>
    <col min="2305" max="2305" width="70.42578125" style="3" customWidth="1"/>
    <col min="2306" max="2306" width="12.42578125" style="3" customWidth="1"/>
    <col min="2307" max="2309" width="20.42578125" style="3" customWidth="1"/>
    <col min="2310" max="2311" width="20.28515625" style="3" customWidth="1"/>
    <col min="2312" max="2316" width="0" style="3" hidden="1" customWidth="1"/>
    <col min="2317" max="2317" width="20.28515625" style="3" customWidth="1"/>
    <col min="2318" max="2559" width="8.85546875" style="3"/>
    <col min="2560" max="2560" width="0" style="3" hidden="1" customWidth="1"/>
    <col min="2561" max="2561" width="70.42578125" style="3" customWidth="1"/>
    <col min="2562" max="2562" width="12.42578125" style="3" customWidth="1"/>
    <col min="2563" max="2565" width="20.42578125" style="3" customWidth="1"/>
    <col min="2566" max="2567" width="20.28515625" style="3" customWidth="1"/>
    <col min="2568" max="2572" width="0" style="3" hidden="1" customWidth="1"/>
    <col min="2573" max="2573" width="20.28515625" style="3" customWidth="1"/>
    <col min="2574" max="2815" width="8.85546875" style="3"/>
    <col min="2816" max="2816" width="0" style="3" hidden="1" customWidth="1"/>
    <col min="2817" max="2817" width="70.42578125" style="3" customWidth="1"/>
    <col min="2818" max="2818" width="12.42578125" style="3" customWidth="1"/>
    <col min="2819" max="2821" width="20.42578125" style="3" customWidth="1"/>
    <col min="2822" max="2823" width="20.28515625" style="3" customWidth="1"/>
    <col min="2824" max="2828" width="0" style="3" hidden="1" customWidth="1"/>
    <col min="2829" max="2829" width="20.28515625" style="3" customWidth="1"/>
    <col min="2830" max="3071" width="8.85546875" style="3"/>
    <col min="3072" max="3072" width="0" style="3" hidden="1" customWidth="1"/>
    <col min="3073" max="3073" width="70.42578125" style="3" customWidth="1"/>
    <col min="3074" max="3074" width="12.42578125" style="3" customWidth="1"/>
    <col min="3075" max="3077" width="20.42578125" style="3" customWidth="1"/>
    <col min="3078" max="3079" width="20.28515625" style="3" customWidth="1"/>
    <col min="3080" max="3084" width="0" style="3" hidden="1" customWidth="1"/>
    <col min="3085" max="3085" width="20.28515625" style="3" customWidth="1"/>
    <col min="3086" max="3327" width="8.85546875" style="3"/>
    <col min="3328" max="3328" width="0" style="3" hidden="1" customWidth="1"/>
    <col min="3329" max="3329" width="70.42578125" style="3" customWidth="1"/>
    <col min="3330" max="3330" width="12.42578125" style="3" customWidth="1"/>
    <col min="3331" max="3333" width="20.42578125" style="3" customWidth="1"/>
    <col min="3334" max="3335" width="20.28515625" style="3" customWidth="1"/>
    <col min="3336" max="3340" width="0" style="3" hidden="1" customWidth="1"/>
    <col min="3341" max="3341" width="20.28515625" style="3" customWidth="1"/>
    <col min="3342" max="3583" width="8.85546875" style="3"/>
    <col min="3584" max="3584" width="0" style="3" hidden="1" customWidth="1"/>
    <col min="3585" max="3585" width="70.42578125" style="3" customWidth="1"/>
    <col min="3586" max="3586" width="12.42578125" style="3" customWidth="1"/>
    <col min="3587" max="3589" width="20.42578125" style="3" customWidth="1"/>
    <col min="3590" max="3591" width="20.28515625" style="3" customWidth="1"/>
    <col min="3592" max="3596" width="0" style="3" hidden="1" customWidth="1"/>
    <col min="3597" max="3597" width="20.28515625" style="3" customWidth="1"/>
    <col min="3598" max="3839" width="8.85546875" style="3"/>
    <col min="3840" max="3840" width="0" style="3" hidden="1" customWidth="1"/>
    <col min="3841" max="3841" width="70.42578125" style="3" customWidth="1"/>
    <col min="3842" max="3842" width="12.42578125" style="3" customWidth="1"/>
    <col min="3843" max="3845" width="20.42578125" style="3" customWidth="1"/>
    <col min="3846" max="3847" width="20.28515625" style="3" customWidth="1"/>
    <col min="3848" max="3852" width="0" style="3" hidden="1" customWidth="1"/>
    <col min="3853" max="3853" width="20.28515625" style="3" customWidth="1"/>
    <col min="3854" max="4095" width="8.85546875" style="3"/>
    <col min="4096" max="4096" width="0" style="3" hidden="1" customWidth="1"/>
    <col min="4097" max="4097" width="70.42578125" style="3" customWidth="1"/>
    <col min="4098" max="4098" width="12.42578125" style="3" customWidth="1"/>
    <col min="4099" max="4101" width="20.42578125" style="3" customWidth="1"/>
    <col min="4102" max="4103" width="20.28515625" style="3" customWidth="1"/>
    <col min="4104" max="4108" width="0" style="3" hidden="1" customWidth="1"/>
    <col min="4109" max="4109" width="20.28515625" style="3" customWidth="1"/>
    <col min="4110" max="4351" width="8.85546875" style="3"/>
    <col min="4352" max="4352" width="0" style="3" hidden="1" customWidth="1"/>
    <col min="4353" max="4353" width="70.42578125" style="3" customWidth="1"/>
    <col min="4354" max="4354" width="12.42578125" style="3" customWidth="1"/>
    <col min="4355" max="4357" width="20.42578125" style="3" customWidth="1"/>
    <col min="4358" max="4359" width="20.28515625" style="3" customWidth="1"/>
    <col min="4360" max="4364" width="0" style="3" hidden="1" customWidth="1"/>
    <col min="4365" max="4365" width="20.28515625" style="3" customWidth="1"/>
    <col min="4366" max="4607" width="8.85546875" style="3"/>
    <col min="4608" max="4608" width="0" style="3" hidden="1" customWidth="1"/>
    <col min="4609" max="4609" width="70.42578125" style="3" customWidth="1"/>
    <col min="4610" max="4610" width="12.42578125" style="3" customWidth="1"/>
    <col min="4611" max="4613" width="20.42578125" style="3" customWidth="1"/>
    <col min="4614" max="4615" width="20.28515625" style="3" customWidth="1"/>
    <col min="4616" max="4620" width="0" style="3" hidden="1" customWidth="1"/>
    <col min="4621" max="4621" width="20.28515625" style="3" customWidth="1"/>
    <col min="4622" max="4863" width="8.85546875" style="3"/>
    <col min="4864" max="4864" width="0" style="3" hidden="1" customWidth="1"/>
    <col min="4865" max="4865" width="70.42578125" style="3" customWidth="1"/>
    <col min="4866" max="4866" width="12.42578125" style="3" customWidth="1"/>
    <col min="4867" max="4869" width="20.42578125" style="3" customWidth="1"/>
    <col min="4870" max="4871" width="20.28515625" style="3" customWidth="1"/>
    <col min="4872" max="4876" width="0" style="3" hidden="1" customWidth="1"/>
    <col min="4877" max="4877" width="20.28515625" style="3" customWidth="1"/>
    <col min="4878" max="5119" width="8.85546875" style="3"/>
    <col min="5120" max="5120" width="0" style="3" hidden="1" customWidth="1"/>
    <col min="5121" max="5121" width="70.42578125" style="3" customWidth="1"/>
    <col min="5122" max="5122" width="12.42578125" style="3" customWidth="1"/>
    <col min="5123" max="5125" width="20.42578125" style="3" customWidth="1"/>
    <col min="5126" max="5127" width="20.28515625" style="3" customWidth="1"/>
    <col min="5128" max="5132" width="0" style="3" hidden="1" customWidth="1"/>
    <col min="5133" max="5133" width="20.28515625" style="3" customWidth="1"/>
    <col min="5134" max="5375" width="8.85546875" style="3"/>
    <col min="5376" max="5376" width="0" style="3" hidden="1" customWidth="1"/>
    <col min="5377" max="5377" width="70.42578125" style="3" customWidth="1"/>
    <col min="5378" max="5378" width="12.42578125" style="3" customWidth="1"/>
    <col min="5379" max="5381" width="20.42578125" style="3" customWidth="1"/>
    <col min="5382" max="5383" width="20.28515625" style="3" customWidth="1"/>
    <col min="5384" max="5388" width="0" style="3" hidden="1" customWidth="1"/>
    <col min="5389" max="5389" width="20.28515625" style="3" customWidth="1"/>
    <col min="5390" max="5631" width="8.85546875" style="3"/>
    <col min="5632" max="5632" width="0" style="3" hidden="1" customWidth="1"/>
    <col min="5633" max="5633" width="70.42578125" style="3" customWidth="1"/>
    <col min="5634" max="5634" width="12.42578125" style="3" customWidth="1"/>
    <col min="5635" max="5637" width="20.42578125" style="3" customWidth="1"/>
    <col min="5638" max="5639" width="20.28515625" style="3" customWidth="1"/>
    <col min="5640" max="5644" width="0" style="3" hidden="1" customWidth="1"/>
    <col min="5645" max="5645" width="20.28515625" style="3" customWidth="1"/>
    <col min="5646" max="5887" width="8.85546875" style="3"/>
    <col min="5888" max="5888" width="0" style="3" hidden="1" customWidth="1"/>
    <col min="5889" max="5889" width="70.42578125" style="3" customWidth="1"/>
    <col min="5890" max="5890" width="12.42578125" style="3" customWidth="1"/>
    <col min="5891" max="5893" width="20.42578125" style="3" customWidth="1"/>
    <col min="5894" max="5895" width="20.28515625" style="3" customWidth="1"/>
    <col min="5896" max="5900" width="0" style="3" hidden="1" customWidth="1"/>
    <col min="5901" max="5901" width="20.28515625" style="3" customWidth="1"/>
    <col min="5902" max="6143" width="8.85546875" style="3"/>
    <col min="6144" max="6144" width="0" style="3" hidden="1" customWidth="1"/>
    <col min="6145" max="6145" width="70.42578125" style="3" customWidth="1"/>
    <col min="6146" max="6146" width="12.42578125" style="3" customWidth="1"/>
    <col min="6147" max="6149" width="20.42578125" style="3" customWidth="1"/>
    <col min="6150" max="6151" width="20.28515625" style="3" customWidth="1"/>
    <col min="6152" max="6156" width="0" style="3" hidden="1" customWidth="1"/>
    <col min="6157" max="6157" width="20.28515625" style="3" customWidth="1"/>
    <col min="6158" max="6399" width="8.85546875" style="3"/>
    <col min="6400" max="6400" width="0" style="3" hidden="1" customWidth="1"/>
    <col min="6401" max="6401" width="70.42578125" style="3" customWidth="1"/>
    <col min="6402" max="6402" width="12.42578125" style="3" customWidth="1"/>
    <col min="6403" max="6405" width="20.42578125" style="3" customWidth="1"/>
    <col min="6406" max="6407" width="20.28515625" style="3" customWidth="1"/>
    <col min="6408" max="6412" width="0" style="3" hidden="1" customWidth="1"/>
    <col min="6413" max="6413" width="20.28515625" style="3" customWidth="1"/>
    <col min="6414" max="6655" width="8.85546875" style="3"/>
    <col min="6656" max="6656" width="0" style="3" hidden="1" customWidth="1"/>
    <col min="6657" max="6657" width="70.42578125" style="3" customWidth="1"/>
    <col min="6658" max="6658" width="12.42578125" style="3" customWidth="1"/>
    <col min="6659" max="6661" width="20.42578125" style="3" customWidth="1"/>
    <col min="6662" max="6663" width="20.28515625" style="3" customWidth="1"/>
    <col min="6664" max="6668" width="0" style="3" hidden="1" customWidth="1"/>
    <col min="6669" max="6669" width="20.28515625" style="3" customWidth="1"/>
    <col min="6670" max="6911" width="8.85546875" style="3"/>
    <col min="6912" max="6912" width="0" style="3" hidden="1" customWidth="1"/>
    <col min="6913" max="6913" width="70.42578125" style="3" customWidth="1"/>
    <col min="6914" max="6914" width="12.42578125" style="3" customWidth="1"/>
    <col min="6915" max="6917" width="20.42578125" style="3" customWidth="1"/>
    <col min="6918" max="6919" width="20.28515625" style="3" customWidth="1"/>
    <col min="6920" max="6924" width="0" style="3" hidden="1" customWidth="1"/>
    <col min="6925" max="6925" width="20.28515625" style="3" customWidth="1"/>
    <col min="6926" max="7167" width="8.85546875" style="3"/>
    <col min="7168" max="7168" width="0" style="3" hidden="1" customWidth="1"/>
    <col min="7169" max="7169" width="70.42578125" style="3" customWidth="1"/>
    <col min="7170" max="7170" width="12.42578125" style="3" customWidth="1"/>
    <col min="7171" max="7173" width="20.42578125" style="3" customWidth="1"/>
    <col min="7174" max="7175" width="20.28515625" style="3" customWidth="1"/>
    <col min="7176" max="7180" width="0" style="3" hidden="1" customWidth="1"/>
    <col min="7181" max="7181" width="20.28515625" style="3" customWidth="1"/>
    <col min="7182" max="7423" width="8.85546875" style="3"/>
    <col min="7424" max="7424" width="0" style="3" hidden="1" customWidth="1"/>
    <col min="7425" max="7425" width="70.42578125" style="3" customWidth="1"/>
    <col min="7426" max="7426" width="12.42578125" style="3" customWidth="1"/>
    <col min="7427" max="7429" width="20.42578125" style="3" customWidth="1"/>
    <col min="7430" max="7431" width="20.28515625" style="3" customWidth="1"/>
    <col min="7432" max="7436" width="0" style="3" hidden="1" customWidth="1"/>
    <col min="7437" max="7437" width="20.28515625" style="3" customWidth="1"/>
    <col min="7438" max="7679" width="8.85546875" style="3"/>
    <col min="7680" max="7680" width="0" style="3" hidden="1" customWidth="1"/>
    <col min="7681" max="7681" width="70.42578125" style="3" customWidth="1"/>
    <col min="7682" max="7682" width="12.42578125" style="3" customWidth="1"/>
    <col min="7683" max="7685" width="20.42578125" style="3" customWidth="1"/>
    <col min="7686" max="7687" width="20.28515625" style="3" customWidth="1"/>
    <col min="7688" max="7692" width="0" style="3" hidden="1" customWidth="1"/>
    <col min="7693" max="7693" width="20.28515625" style="3" customWidth="1"/>
    <col min="7694" max="7935" width="8.85546875" style="3"/>
    <col min="7936" max="7936" width="0" style="3" hidden="1" customWidth="1"/>
    <col min="7937" max="7937" width="70.42578125" style="3" customWidth="1"/>
    <col min="7938" max="7938" width="12.42578125" style="3" customWidth="1"/>
    <col min="7939" max="7941" width="20.42578125" style="3" customWidth="1"/>
    <col min="7942" max="7943" width="20.28515625" style="3" customWidth="1"/>
    <col min="7944" max="7948" width="0" style="3" hidden="1" customWidth="1"/>
    <col min="7949" max="7949" width="20.28515625" style="3" customWidth="1"/>
    <col min="7950" max="8191" width="8.85546875" style="3"/>
    <col min="8192" max="8192" width="0" style="3" hidden="1" customWidth="1"/>
    <col min="8193" max="8193" width="70.42578125" style="3" customWidth="1"/>
    <col min="8194" max="8194" width="12.42578125" style="3" customWidth="1"/>
    <col min="8195" max="8197" width="20.42578125" style="3" customWidth="1"/>
    <col min="8198" max="8199" width="20.28515625" style="3" customWidth="1"/>
    <col min="8200" max="8204" width="0" style="3" hidden="1" customWidth="1"/>
    <col min="8205" max="8205" width="20.28515625" style="3" customWidth="1"/>
    <col min="8206" max="8447" width="8.85546875" style="3"/>
    <col min="8448" max="8448" width="0" style="3" hidden="1" customWidth="1"/>
    <col min="8449" max="8449" width="70.42578125" style="3" customWidth="1"/>
    <col min="8450" max="8450" width="12.42578125" style="3" customWidth="1"/>
    <col min="8451" max="8453" width="20.42578125" style="3" customWidth="1"/>
    <col min="8454" max="8455" width="20.28515625" style="3" customWidth="1"/>
    <col min="8456" max="8460" width="0" style="3" hidden="1" customWidth="1"/>
    <col min="8461" max="8461" width="20.28515625" style="3" customWidth="1"/>
    <col min="8462" max="8703" width="8.85546875" style="3"/>
    <col min="8704" max="8704" width="0" style="3" hidden="1" customWidth="1"/>
    <col min="8705" max="8705" width="70.42578125" style="3" customWidth="1"/>
    <col min="8706" max="8706" width="12.42578125" style="3" customWidth="1"/>
    <col min="8707" max="8709" width="20.42578125" style="3" customWidth="1"/>
    <col min="8710" max="8711" width="20.28515625" style="3" customWidth="1"/>
    <col min="8712" max="8716" width="0" style="3" hidden="1" customWidth="1"/>
    <col min="8717" max="8717" width="20.28515625" style="3" customWidth="1"/>
    <col min="8718" max="8959" width="8.85546875" style="3"/>
    <col min="8960" max="8960" width="0" style="3" hidden="1" customWidth="1"/>
    <col min="8961" max="8961" width="70.42578125" style="3" customWidth="1"/>
    <col min="8962" max="8962" width="12.42578125" style="3" customWidth="1"/>
    <col min="8963" max="8965" width="20.42578125" style="3" customWidth="1"/>
    <col min="8966" max="8967" width="20.28515625" style="3" customWidth="1"/>
    <col min="8968" max="8972" width="0" style="3" hidden="1" customWidth="1"/>
    <col min="8973" max="8973" width="20.28515625" style="3" customWidth="1"/>
    <col min="8974" max="9215" width="8.85546875" style="3"/>
    <col min="9216" max="9216" width="0" style="3" hidden="1" customWidth="1"/>
    <col min="9217" max="9217" width="70.42578125" style="3" customWidth="1"/>
    <col min="9218" max="9218" width="12.42578125" style="3" customWidth="1"/>
    <col min="9219" max="9221" width="20.42578125" style="3" customWidth="1"/>
    <col min="9222" max="9223" width="20.28515625" style="3" customWidth="1"/>
    <col min="9224" max="9228" width="0" style="3" hidden="1" customWidth="1"/>
    <col min="9229" max="9229" width="20.28515625" style="3" customWidth="1"/>
    <col min="9230" max="9471" width="8.85546875" style="3"/>
    <col min="9472" max="9472" width="0" style="3" hidden="1" customWidth="1"/>
    <col min="9473" max="9473" width="70.42578125" style="3" customWidth="1"/>
    <col min="9474" max="9474" width="12.42578125" style="3" customWidth="1"/>
    <col min="9475" max="9477" width="20.42578125" style="3" customWidth="1"/>
    <col min="9478" max="9479" width="20.28515625" style="3" customWidth="1"/>
    <col min="9480" max="9484" width="0" style="3" hidden="1" customWidth="1"/>
    <col min="9485" max="9485" width="20.28515625" style="3" customWidth="1"/>
    <col min="9486" max="9727" width="8.85546875" style="3"/>
    <col min="9728" max="9728" width="0" style="3" hidden="1" customWidth="1"/>
    <col min="9729" max="9729" width="70.42578125" style="3" customWidth="1"/>
    <col min="9730" max="9730" width="12.42578125" style="3" customWidth="1"/>
    <col min="9731" max="9733" width="20.42578125" style="3" customWidth="1"/>
    <col min="9734" max="9735" width="20.28515625" style="3" customWidth="1"/>
    <col min="9736" max="9740" width="0" style="3" hidden="1" customWidth="1"/>
    <col min="9741" max="9741" width="20.28515625" style="3" customWidth="1"/>
    <col min="9742" max="9983" width="8.85546875" style="3"/>
    <col min="9984" max="9984" width="0" style="3" hidden="1" customWidth="1"/>
    <col min="9985" max="9985" width="70.42578125" style="3" customWidth="1"/>
    <col min="9986" max="9986" width="12.42578125" style="3" customWidth="1"/>
    <col min="9987" max="9989" width="20.42578125" style="3" customWidth="1"/>
    <col min="9990" max="9991" width="20.28515625" style="3" customWidth="1"/>
    <col min="9992" max="9996" width="0" style="3" hidden="1" customWidth="1"/>
    <col min="9997" max="9997" width="20.28515625" style="3" customWidth="1"/>
    <col min="9998" max="10239" width="8.85546875" style="3"/>
    <col min="10240" max="10240" width="0" style="3" hidden="1" customWidth="1"/>
    <col min="10241" max="10241" width="70.42578125" style="3" customWidth="1"/>
    <col min="10242" max="10242" width="12.42578125" style="3" customWidth="1"/>
    <col min="10243" max="10245" width="20.42578125" style="3" customWidth="1"/>
    <col min="10246" max="10247" width="20.28515625" style="3" customWidth="1"/>
    <col min="10248" max="10252" width="0" style="3" hidden="1" customWidth="1"/>
    <col min="10253" max="10253" width="20.28515625" style="3" customWidth="1"/>
    <col min="10254" max="10495" width="8.85546875" style="3"/>
    <col min="10496" max="10496" width="0" style="3" hidden="1" customWidth="1"/>
    <col min="10497" max="10497" width="70.42578125" style="3" customWidth="1"/>
    <col min="10498" max="10498" width="12.42578125" style="3" customWidth="1"/>
    <col min="10499" max="10501" width="20.42578125" style="3" customWidth="1"/>
    <col min="10502" max="10503" width="20.28515625" style="3" customWidth="1"/>
    <col min="10504" max="10508" width="0" style="3" hidden="1" customWidth="1"/>
    <col min="10509" max="10509" width="20.28515625" style="3" customWidth="1"/>
    <col min="10510" max="10751" width="8.85546875" style="3"/>
    <col min="10752" max="10752" width="0" style="3" hidden="1" customWidth="1"/>
    <col min="10753" max="10753" width="70.42578125" style="3" customWidth="1"/>
    <col min="10754" max="10754" width="12.42578125" style="3" customWidth="1"/>
    <col min="10755" max="10757" width="20.42578125" style="3" customWidth="1"/>
    <col min="10758" max="10759" width="20.28515625" style="3" customWidth="1"/>
    <col min="10760" max="10764" width="0" style="3" hidden="1" customWidth="1"/>
    <col min="10765" max="10765" width="20.28515625" style="3" customWidth="1"/>
    <col min="10766" max="11007" width="8.85546875" style="3"/>
    <col min="11008" max="11008" width="0" style="3" hidden="1" customWidth="1"/>
    <col min="11009" max="11009" width="70.42578125" style="3" customWidth="1"/>
    <col min="11010" max="11010" width="12.42578125" style="3" customWidth="1"/>
    <col min="11011" max="11013" width="20.42578125" style="3" customWidth="1"/>
    <col min="11014" max="11015" width="20.28515625" style="3" customWidth="1"/>
    <col min="11016" max="11020" width="0" style="3" hidden="1" customWidth="1"/>
    <col min="11021" max="11021" width="20.28515625" style="3" customWidth="1"/>
    <col min="11022" max="11263" width="8.85546875" style="3"/>
    <col min="11264" max="11264" width="0" style="3" hidden="1" customWidth="1"/>
    <col min="11265" max="11265" width="70.42578125" style="3" customWidth="1"/>
    <col min="11266" max="11266" width="12.42578125" style="3" customWidth="1"/>
    <col min="11267" max="11269" width="20.42578125" style="3" customWidth="1"/>
    <col min="11270" max="11271" width="20.28515625" style="3" customWidth="1"/>
    <col min="11272" max="11276" width="0" style="3" hidden="1" customWidth="1"/>
    <col min="11277" max="11277" width="20.28515625" style="3" customWidth="1"/>
    <col min="11278" max="11519" width="8.85546875" style="3"/>
    <col min="11520" max="11520" width="0" style="3" hidden="1" customWidth="1"/>
    <col min="11521" max="11521" width="70.42578125" style="3" customWidth="1"/>
    <col min="11522" max="11522" width="12.42578125" style="3" customWidth="1"/>
    <col min="11523" max="11525" width="20.42578125" style="3" customWidth="1"/>
    <col min="11526" max="11527" width="20.28515625" style="3" customWidth="1"/>
    <col min="11528" max="11532" width="0" style="3" hidden="1" customWidth="1"/>
    <col min="11533" max="11533" width="20.28515625" style="3" customWidth="1"/>
    <col min="11534" max="11775" width="8.85546875" style="3"/>
    <col min="11776" max="11776" width="0" style="3" hidden="1" customWidth="1"/>
    <col min="11777" max="11777" width="70.42578125" style="3" customWidth="1"/>
    <col min="11778" max="11778" width="12.42578125" style="3" customWidth="1"/>
    <col min="11779" max="11781" width="20.42578125" style="3" customWidth="1"/>
    <col min="11782" max="11783" width="20.28515625" style="3" customWidth="1"/>
    <col min="11784" max="11788" width="0" style="3" hidden="1" customWidth="1"/>
    <col min="11789" max="11789" width="20.28515625" style="3" customWidth="1"/>
    <col min="11790" max="12031" width="8.85546875" style="3"/>
    <col min="12032" max="12032" width="0" style="3" hidden="1" customWidth="1"/>
    <col min="12033" max="12033" width="70.42578125" style="3" customWidth="1"/>
    <col min="12034" max="12034" width="12.42578125" style="3" customWidth="1"/>
    <col min="12035" max="12037" width="20.42578125" style="3" customWidth="1"/>
    <col min="12038" max="12039" width="20.28515625" style="3" customWidth="1"/>
    <col min="12040" max="12044" width="0" style="3" hidden="1" customWidth="1"/>
    <col min="12045" max="12045" width="20.28515625" style="3" customWidth="1"/>
    <col min="12046" max="12287" width="8.85546875" style="3"/>
    <col min="12288" max="12288" width="0" style="3" hidden="1" customWidth="1"/>
    <col min="12289" max="12289" width="70.42578125" style="3" customWidth="1"/>
    <col min="12290" max="12290" width="12.42578125" style="3" customWidth="1"/>
    <col min="12291" max="12293" width="20.42578125" style="3" customWidth="1"/>
    <col min="12294" max="12295" width="20.28515625" style="3" customWidth="1"/>
    <col min="12296" max="12300" width="0" style="3" hidden="1" customWidth="1"/>
    <col min="12301" max="12301" width="20.28515625" style="3" customWidth="1"/>
    <col min="12302" max="12543" width="8.85546875" style="3"/>
    <col min="12544" max="12544" width="0" style="3" hidden="1" customWidth="1"/>
    <col min="12545" max="12545" width="70.42578125" style="3" customWidth="1"/>
    <col min="12546" max="12546" width="12.42578125" style="3" customWidth="1"/>
    <col min="12547" max="12549" width="20.42578125" style="3" customWidth="1"/>
    <col min="12550" max="12551" width="20.28515625" style="3" customWidth="1"/>
    <col min="12552" max="12556" width="0" style="3" hidden="1" customWidth="1"/>
    <col min="12557" max="12557" width="20.28515625" style="3" customWidth="1"/>
    <col min="12558" max="12799" width="8.85546875" style="3"/>
    <col min="12800" max="12800" width="0" style="3" hidden="1" customWidth="1"/>
    <col min="12801" max="12801" width="70.42578125" style="3" customWidth="1"/>
    <col min="12802" max="12802" width="12.42578125" style="3" customWidth="1"/>
    <col min="12803" max="12805" width="20.42578125" style="3" customWidth="1"/>
    <col min="12806" max="12807" width="20.28515625" style="3" customWidth="1"/>
    <col min="12808" max="12812" width="0" style="3" hidden="1" customWidth="1"/>
    <col min="12813" max="12813" width="20.28515625" style="3" customWidth="1"/>
    <col min="12814" max="13055" width="8.85546875" style="3"/>
    <col min="13056" max="13056" width="0" style="3" hidden="1" customWidth="1"/>
    <col min="13057" max="13057" width="70.42578125" style="3" customWidth="1"/>
    <col min="13058" max="13058" width="12.42578125" style="3" customWidth="1"/>
    <col min="13059" max="13061" width="20.42578125" style="3" customWidth="1"/>
    <col min="13062" max="13063" width="20.28515625" style="3" customWidth="1"/>
    <col min="13064" max="13068" width="0" style="3" hidden="1" customWidth="1"/>
    <col min="13069" max="13069" width="20.28515625" style="3" customWidth="1"/>
    <col min="13070" max="13311" width="8.85546875" style="3"/>
    <col min="13312" max="13312" width="0" style="3" hidden="1" customWidth="1"/>
    <col min="13313" max="13313" width="70.42578125" style="3" customWidth="1"/>
    <col min="13314" max="13314" width="12.42578125" style="3" customWidth="1"/>
    <col min="13315" max="13317" width="20.42578125" style="3" customWidth="1"/>
    <col min="13318" max="13319" width="20.28515625" style="3" customWidth="1"/>
    <col min="13320" max="13324" width="0" style="3" hidden="1" customWidth="1"/>
    <col min="13325" max="13325" width="20.28515625" style="3" customWidth="1"/>
    <col min="13326" max="13567" width="8.85546875" style="3"/>
    <col min="13568" max="13568" width="0" style="3" hidden="1" customWidth="1"/>
    <col min="13569" max="13569" width="70.42578125" style="3" customWidth="1"/>
    <col min="13570" max="13570" width="12.42578125" style="3" customWidth="1"/>
    <col min="13571" max="13573" width="20.42578125" style="3" customWidth="1"/>
    <col min="13574" max="13575" width="20.28515625" style="3" customWidth="1"/>
    <col min="13576" max="13580" width="0" style="3" hidden="1" customWidth="1"/>
    <col min="13581" max="13581" width="20.28515625" style="3" customWidth="1"/>
    <col min="13582" max="13823" width="8.85546875" style="3"/>
    <col min="13824" max="13824" width="0" style="3" hidden="1" customWidth="1"/>
    <col min="13825" max="13825" width="70.42578125" style="3" customWidth="1"/>
    <col min="13826" max="13826" width="12.42578125" style="3" customWidth="1"/>
    <col min="13827" max="13829" width="20.42578125" style="3" customWidth="1"/>
    <col min="13830" max="13831" width="20.28515625" style="3" customWidth="1"/>
    <col min="13832" max="13836" width="0" style="3" hidden="1" customWidth="1"/>
    <col min="13837" max="13837" width="20.28515625" style="3" customWidth="1"/>
    <col min="13838" max="14079" width="8.85546875" style="3"/>
    <col min="14080" max="14080" width="0" style="3" hidden="1" customWidth="1"/>
    <col min="14081" max="14081" width="70.42578125" style="3" customWidth="1"/>
    <col min="14082" max="14082" width="12.42578125" style="3" customWidth="1"/>
    <col min="14083" max="14085" width="20.42578125" style="3" customWidth="1"/>
    <col min="14086" max="14087" width="20.28515625" style="3" customWidth="1"/>
    <col min="14088" max="14092" width="0" style="3" hidden="1" customWidth="1"/>
    <col min="14093" max="14093" width="20.28515625" style="3" customWidth="1"/>
    <col min="14094" max="14335" width="8.85546875" style="3"/>
    <col min="14336" max="14336" width="0" style="3" hidden="1" customWidth="1"/>
    <col min="14337" max="14337" width="70.42578125" style="3" customWidth="1"/>
    <col min="14338" max="14338" width="12.42578125" style="3" customWidth="1"/>
    <col min="14339" max="14341" width="20.42578125" style="3" customWidth="1"/>
    <col min="14342" max="14343" width="20.28515625" style="3" customWidth="1"/>
    <col min="14344" max="14348" width="0" style="3" hidden="1" customWidth="1"/>
    <col min="14349" max="14349" width="20.28515625" style="3" customWidth="1"/>
    <col min="14350" max="14591" width="8.85546875" style="3"/>
    <col min="14592" max="14592" width="0" style="3" hidden="1" customWidth="1"/>
    <col min="14593" max="14593" width="70.42578125" style="3" customWidth="1"/>
    <col min="14594" max="14594" width="12.42578125" style="3" customWidth="1"/>
    <col min="14595" max="14597" width="20.42578125" style="3" customWidth="1"/>
    <col min="14598" max="14599" width="20.28515625" style="3" customWidth="1"/>
    <col min="14600" max="14604" width="0" style="3" hidden="1" customWidth="1"/>
    <col min="14605" max="14605" width="20.28515625" style="3" customWidth="1"/>
    <col min="14606" max="14847" width="8.85546875" style="3"/>
    <col min="14848" max="14848" width="0" style="3" hidden="1" customWidth="1"/>
    <col min="14849" max="14849" width="70.42578125" style="3" customWidth="1"/>
    <col min="14850" max="14850" width="12.42578125" style="3" customWidth="1"/>
    <col min="14851" max="14853" width="20.42578125" style="3" customWidth="1"/>
    <col min="14854" max="14855" width="20.28515625" style="3" customWidth="1"/>
    <col min="14856" max="14860" width="0" style="3" hidden="1" customWidth="1"/>
    <col min="14861" max="14861" width="20.28515625" style="3" customWidth="1"/>
    <col min="14862" max="15103" width="8.85546875" style="3"/>
    <col min="15104" max="15104" width="0" style="3" hidden="1" customWidth="1"/>
    <col min="15105" max="15105" width="70.42578125" style="3" customWidth="1"/>
    <col min="15106" max="15106" width="12.42578125" style="3" customWidth="1"/>
    <col min="15107" max="15109" width="20.42578125" style="3" customWidth="1"/>
    <col min="15110" max="15111" width="20.28515625" style="3" customWidth="1"/>
    <col min="15112" max="15116" width="0" style="3" hidden="1" customWidth="1"/>
    <col min="15117" max="15117" width="20.28515625" style="3" customWidth="1"/>
    <col min="15118" max="15359" width="8.85546875" style="3"/>
    <col min="15360" max="15360" width="0" style="3" hidden="1" customWidth="1"/>
    <col min="15361" max="15361" width="70.42578125" style="3" customWidth="1"/>
    <col min="15362" max="15362" width="12.42578125" style="3" customWidth="1"/>
    <col min="15363" max="15365" width="20.42578125" style="3" customWidth="1"/>
    <col min="15366" max="15367" width="20.28515625" style="3" customWidth="1"/>
    <col min="15368" max="15372" width="0" style="3" hidden="1" customWidth="1"/>
    <col min="15373" max="15373" width="20.28515625" style="3" customWidth="1"/>
    <col min="15374" max="15615" width="8.85546875" style="3"/>
    <col min="15616" max="15616" width="0" style="3" hidden="1" customWidth="1"/>
    <col min="15617" max="15617" width="70.42578125" style="3" customWidth="1"/>
    <col min="15618" max="15618" width="12.42578125" style="3" customWidth="1"/>
    <col min="15619" max="15621" width="20.42578125" style="3" customWidth="1"/>
    <col min="15622" max="15623" width="20.28515625" style="3" customWidth="1"/>
    <col min="15624" max="15628" width="0" style="3" hidden="1" customWidth="1"/>
    <col min="15629" max="15629" width="20.28515625" style="3" customWidth="1"/>
    <col min="15630" max="15871" width="8.85546875" style="3"/>
    <col min="15872" max="15872" width="0" style="3" hidden="1" customWidth="1"/>
    <col min="15873" max="15873" width="70.42578125" style="3" customWidth="1"/>
    <col min="15874" max="15874" width="12.42578125" style="3" customWidth="1"/>
    <col min="15875" max="15877" width="20.42578125" style="3" customWidth="1"/>
    <col min="15878" max="15879" width="20.28515625" style="3" customWidth="1"/>
    <col min="15880" max="15884" width="0" style="3" hidden="1" customWidth="1"/>
    <col min="15885" max="15885" width="20.28515625" style="3" customWidth="1"/>
    <col min="15886" max="16127" width="8.85546875" style="3"/>
    <col min="16128" max="16128" width="0" style="3" hidden="1" customWidth="1"/>
    <col min="16129" max="16129" width="70.42578125" style="3" customWidth="1"/>
    <col min="16130" max="16130" width="12.42578125" style="3" customWidth="1"/>
    <col min="16131" max="16133" width="20.42578125" style="3" customWidth="1"/>
    <col min="16134" max="16135" width="20.28515625" style="3" customWidth="1"/>
    <col min="16136" max="16140" width="0" style="3" hidden="1" customWidth="1"/>
    <col min="16141" max="16141" width="20.28515625" style="3" customWidth="1"/>
    <col min="16142" max="16384" width="8.85546875" style="3"/>
  </cols>
  <sheetData>
    <row r="1" spans="1:12" ht="30" customHeight="1" x14ac:dyDescent="0.25">
      <c r="A1" s="1" t="s">
        <v>0</v>
      </c>
      <c r="F1" s="21" t="s">
        <v>161</v>
      </c>
      <c r="G1" s="21"/>
      <c r="H1" s="21"/>
    </row>
    <row r="2" spans="1:12" ht="30" customHeight="1" x14ac:dyDescent="0.25">
      <c r="A2" s="4" t="s">
        <v>1</v>
      </c>
      <c r="B2" s="27" t="s">
        <v>2</v>
      </c>
      <c r="C2" s="27"/>
      <c r="D2" s="27"/>
      <c r="E2" s="27"/>
      <c r="F2" s="27"/>
      <c r="G2" s="27"/>
      <c r="H2" s="27"/>
    </row>
    <row r="3" spans="1:12" s="6" customFormat="1" ht="30" customHeight="1" x14ac:dyDescent="0.2">
      <c r="A3" s="5" t="str">
        <f>CONCATENATE("Бюджет ",H4)</f>
        <v>Бюджет 2024</v>
      </c>
      <c r="B3" s="28" t="s">
        <v>3</v>
      </c>
      <c r="C3" s="28"/>
      <c r="D3" s="28"/>
      <c r="E3" s="28"/>
      <c r="F3" s="28"/>
      <c r="G3" s="28"/>
      <c r="H3" s="28"/>
    </row>
    <row r="4" spans="1:12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2" ht="30" customHeight="1" x14ac:dyDescent="0.25">
      <c r="A5" s="4"/>
      <c r="B5" s="11"/>
      <c r="C5" s="11"/>
      <c r="D5" s="11"/>
      <c r="E5"/>
      <c r="F5"/>
      <c r="G5" s="11"/>
    </row>
    <row r="6" spans="1:12" ht="62.25" customHeight="1" x14ac:dyDescent="0.25">
      <c r="A6" s="4"/>
      <c r="B6" s="12" t="s">
        <v>7</v>
      </c>
      <c r="C6" s="12" t="s">
        <v>8</v>
      </c>
      <c r="D6" s="12" t="s">
        <v>156</v>
      </c>
      <c r="E6" s="12" t="s">
        <v>157</v>
      </c>
      <c r="F6" s="12" t="s">
        <v>158</v>
      </c>
      <c r="G6" s="12" t="s">
        <v>159</v>
      </c>
      <c r="H6" s="13" t="s">
        <v>160</v>
      </c>
    </row>
    <row r="7" spans="1:12" ht="30" customHeight="1" x14ac:dyDescent="0.25">
      <c r="A7" s="4"/>
      <c r="B7" s="14"/>
      <c r="C7" s="14"/>
      <c r="D7" s="14"/>
      <c r="E7" s="14"/>
      <c r="F7" s="14"/>
      <c r="G7" s="14"/>
    </row>
    <row r="8" spans="1:12" ht="30" customHeight="1" x14ac:dyDescent="0.25">
      <c r="A8" s="4"/>
      <c r="B8" s="25" t="s">
        <v>9</v>
      </c>
      <c r="C8" s="25"/>
      <c r="D8" s="25"/>
      <c r="E8" s="25"/>
      <c r="F8" s="25"/>
      <c r="G8" s="25"/>
      <c r="H8" s="25"/>
    </row>
    <row r="9" spans="1:12" ht="30" customHeight="1" x14ac:dyDescent="0.25">
      <c r="A9" s="4"/>
      <c r="B9" s="26" t="s">
        <v>10</v>
      </c>
      <c r="C9" s="26"/>
      <c r="D9" s="26"/>
      <c r="E9" s="26"/>
      <c r="F9" s="26"/>
      <c r="G9" s="26"/>
      <c r="H9" s="26"/>
    </row>
    <row r="10" spans="1:12" ht="30" customHeight="1" x14ac:dyDescent="0.25">
      <c r="A10" s="4"/>
      <c r="B10" s="22" t="s">
        <v>11</v>
      </c>
      <c r="C10" s="22"/>
      <c r="D10" s="22"/>
      <c r="E10" s="22"/>
      <c r="F10" s="22"/>
      <c r="G10" s="22"/>
      <c r="H10" s="22"/>
    </row>
    <row r="11" spans="1:12" ht="30" customHeight="1" x14ac:dyDescent="0.25">
      <c r="A11" s="4"/>
      <c r="B11" s="23" t="s">
        <v>12</v>
      </c>
      <c r="C11" s="23"/>
      <c r="D11" s="23"/>
      <c r="E11" s="23"/>
      <c r="F11" s="23"/>
      <c r="G11" s="23"/>
      <c r="H11" s="23"/>
    </row>
    <row r="12" spans="1:12" ht="30" customHeight="1" x14ac:dyDescent="0.25">
      <c r="A12" s="4"/>
      <c r="B12" s="15" t="s">
        <v>13</v>
      </c>
      <c r="C12" s="16" t="s">
        <v>14</v>
      </c>
      <c r="D12" s="17">
        <v>1161973</v>
      </c>
      <c r="E12" s="17">
        <v>392520</v>
      </c>
      <c r="F12" s="17">
        <v>275373</v>
      </c>
      <c r="G12" s="17">
        <v>218708</v>
      </c>
      <c r="H12" s="17">
        <v>275372</v>
      </c>
      <c r="I12" s="2">
        <v>1161973</v>
      </c>
      <c r="J12" s="2">
        <v>392520</v>
      </c>
      <c r="K12" s="2">
        <v>275373</v>
      </c>
      <c r="L12" s="2">
        <v>218708</v>
      </c>
    </row>
    <row r="13" spans="1:12" ht="30" customHeight="1" x14ac:dyDescent="0.25">
      <c r="A13" s="4"/>
      <c r="B13" s="15" t="s">
        <v>15</v>
      </c>
      <c r="C13" s="16" t="s">
        <v>16</v>
      </c>
      <c r="D13" s="17">
        <v>976356</v>
      </c>
      <c r="E13" s="17">
        <v>307681</v>
      </c>
      <c r="F13" s="17">
        <v>238812</v>
      </c>
      <c r="G13" s="17">
        <v>191050</v>
      </c>
      <c r="H13" s="17">
        <v>238813</v>
      </c>
      <c r="I13" s="2">
        <v>0</v>
      </c>
      <c r="J13" s="2">
        <v>0</v>
      </c>
      <c r="K13" s="2">
        <v>0</v>
      </c>
      <c r="L13" s="2">
        <v>0</v>
      </c>
    </row>
    <row r="14" spans="1:12" ht="30" customHeight="1" x14ac:dyDescent="0.25">
      <c r="A14" s="4"/>
      <c r="B14" s="15" t="s">
        <v>17</v>
      </c>
      <c r="C14" s="16" t="s">
        <v>18</v>
      </c>
      <c r="D14" s="17">
        <v>185617</v>
      </c>
      <c r="E14" s="17">
        <v>84839</v>
      </c>
      <c r="F14" s="17">
        <v>36561</v>
      </c>
      <c r="G14" s="17">
        <v>27658</v>
      </c>
      <c r="H14" s="17">
        <v>36559</v>
      </c>
      <c r="I14" s="2">
        <v>0</v>
      </c>
      <c r="J14" s="2">
        <v>0</v>
      </c>
      <c r="K14" s="2">
        <v>0</v>
      </c>
      <c r="L14" s="2">
        <v>0</v>
      </c>
    </row>
    <row r="15" spans="1:12" ht="30" customHeight="1" x14ac:dyDescent="0.25">
      <c r="A15" s="4"/>
      <c r="B15" s="15" t="s">
        <v>19</v>
      </c>
      <c r="C15" s="16" t="s">
        <v>20</v>
      </c>
      <c r="D15" s="17">
        <v>2250</v>
      </c>
      <c r="E15" s="17">
        <v>2250</v>
      </c>
      <c r="F15" s="17">
        <v>0</v>
      </c>
      <c r="G15" s="17">
        <v>0</v>
      </c>
      <c r="H15" s="17">
        <v>0</v>
      </c>
      <c r="I15" s="2">
        <v>2250</v>
      </c>
      <c r="J15" s="2">
        <v>2250</v>
      </c>
      <c r="K15" s="2">
        <v>0</v>
      </c>
      <c r="L15" s="2">
        <v>0</v>
      </c>
    </row>
    <row r="16" spans="1:12" ht="30" customHeight="1" x14ac:dyDescent="0.25">
      <c r="A16" s="4"/>
      <c r="B16" s="15" t="s">
        <v>21</v>
      </c>
      <c r="C16" s="16" t="s">
        <v>22</v>
      </c>
      <c r="D16" s="17">
        <v>2250</v>
      </c>
      <c r="E16" s="17">
        <v>2250</v>
      </c>
      <c r="F16" s="17">
        <v>0</v>
      </c>
      <c r="G16" s="17">
        <v>0</v>
      </c>
      <c r="H16" s="17">
        <v>0</v>
      </c>
      <c r="I16" s="2">
        <v>0</v>
      </c>
      <c r="J16" s="2">
        <v>0</v>
      </c>
      <c r="K16" s="2">
        <v>0</v>
      </c>
      <c r="L16" s="2">
        <v>0</v>
      </c>
    </row>
    <row r="17" spans="1:12" ht="30" customHeight="1" x14ac:dyDescent="0.25">
      <c r="A17" s="4"/>
      <c r="B17" s="15" t="s">
        <v>23</v>
      </c>
      <c r="C17" s="16" t="s">
        <v>24</v>
      </c>
      <c r="D17" s="17">
        <v>287450</v>
      </c>
      <c r="E17" s="17">
        <v>94530</v>
      </c>
      <c r="F17" s="17">
        <v>68900</v>
      </c>
      <c r="G17" s="17">
        <v>55120</v>
      </c>
      <c r="H17" s="17">
        <v>68900</v>
      </c>
      <c r="I17" s="2">
        <v>287450</v>
      </c>
      <c r="J17" s="2">
        <v>94530</v>
      </c>
      <c r="K17" s="2">
        <v>68900</v>
      </c>
      <c r="L17" s="2">
        <v>55120</v>
      </c>
    </row>
    <row r="18" spans="1:12" ht="30" customHeight="1" x14ac:dyDescent="0.25">
      <c r="A18" s="4"/>
      <c r="B18" s="15" t="s">
        <v>25</v>
      </c>
      <c r="C18" s="16" t="s">
        <v>26</v>
      </c>
      <c r="D18" s="17">
        <v>164867</v>
      </c>
      <c r="E18" s="17">
        <v>56367</v>
      </c>
      <c r="F18" s="17">
        <v>38750</v>
      </c>
      <c r="G18" s="17">
        <v>31000</v>
      </c>
      <c r="H18" s="17">
        <v>38750</v>
      </c>
      <c r="I18" s="2">
        <v>0</v>
      </c>
      <c r="J18" s="2">
        <v>0</v>
      </c>
      <c r="K18" s="2">
        <v>0</v>
      </c>
      <c r="L18" s="2">
        <v>0</v>
      </c>
    </row>
    <row r="19" spans="1:12" ht="30" customHeight="1" x14ac:dyDescent="0.25">
      <c r="A19" s="4"/>
      <c r="B19" s="15" t="s">
        <v>27</v>
      </c>
      <c r="C19" s="16" t="s">
        <v>28</v>
      </c>
      <c r="D19" s="17">
        <v>76672</v>
      </c>
      <c r="E19" s="17">
        <v>24172</v>
      </c>
      <c r="F19" s="17">
        <v>18750</v>
      </c>
      <c r="G19" s="17">
        <v>15000</v>
      </c>
      <c r="H19" s="17">
        <v>18750</v>
      </c>
      <c r="I19" s="2">
        <v>0</v>
      </c>
      <c r="J19" s="2">
        <v>0</v>
      </c>
      <c r="K19" s="2">
        <v>0</v>
      </c>
      <c r="L19" s="2">
        <v>0</v>
      </c>
    </row>
    <row r="20" spans="1:12" ht="30" customHeight="1" x14ac:dyDescent="0.25">
      <c r="A20" s="4"/>
      <c r="B20" s="15" t="s">
        <v>29</v>
      </c>
      <c r="C20" s="16" t="s">
        <v>30</v>
      </c>
      <c r="D20" s="17">
        <v>45911</v>
      </c>
      <c r="E20" s="17">
        <v>13991</v>
      </c>
      <c r="F20" s="17">
        <v>11400</v>
      </c>
      <c r="G20" s="17">
        <v>9120</v>
      </c>
      <c r="H20" s="17">
        <v>11400</v>
      </c>
      <c r="I20" s="2">
        <v>0</v>
      </c>
      <c r="J20" s="2">
        <v>0</v>
      </c>
      <c r="K20" s="2">
        <v>0</v>
      </c>
      <c r="L20" s="2">
        <v>0</v>
      </c>
    </row>
    <row r="21" spans="1:12" ht="30" customHeight="1" x14ac:dyDescent="0.25">
      <c r="A21" s="4"/>
      <c r="B21" s="24" t="s">
        <v>31</v>
      </c>
      <c r="C21" s="24"/>
      <c r="D21" s="17">
        <f>SUM(I12:I20)</f>
        <v>1451673</v>
      </c>
      <c r="E21" s="17">
        <f>SUM(J12:J20)</f>
        <v>489300</v>
      </c>
      <c r="F21" s="17">
        <f>SUM(K12:K20)</f>
        <v>344273</v>
      </c>
      <c r="G21" s="17">
        <f>SUM(L12:L20)</f>
        <v>273828</v>
      </c>
      <c r="H21" s="17">
        <f>SUM(H12+H15+H17)</f>
        <v>344272</v>
      </c>
    </row>
    <row r="22" spans="1:12" ht="30" customHeight="1" x14ac:dyDescent="0.25">
      <c r="A22" s="4"/>
      <c r="B22" s="18"/>
      <c r="C22" s="19"/>
      <c r="D22" s="20"/>
      <c r="E22" s="20"/>
      <c r="F22" s="20"/>
      <c r="G22" s="20"/>
    </row>
    <row r="23" spans="1:12" ht="30" customHeight="1" x14ac:dyDescent="0.25">
      <c r="A23" s="4"/>
      <c r="B23" s="24" t="s">
        <v>32</v>
      </c>
      <c r="C23" s="24"/>
      <c r="D23" s="17">
        <f>SUM(D21)</f>
        <v>1451673</v>
      </c>
      <c r="E23" s="17">
        <f>SUM(E21)</f>
        <v>489300</v>
      </c>
      <c r="F23" s="17">
        <f>SUM(F21)</f>
        <v>344273</v>
      </c>
      <c r="G23" s="17">
        <f>SUM(G21)</f>
        <v>273828</v>
      </c>
      <c r="H23" s="17">
        <f>SUM(H21)</f>
        <v>344272</v>
      </c>
    </row>
    <row r="24" spans="1:12" ht="30" customHeight="1" x14ac:dyDescent="0.25">
      <c r="A24" s="4"/>
      <c r="B24" s="18"/>
      <c r="C24" s="19"/>
      <c r="D24" s="20"/>
      <c r="E24" s="20"/>
      <c r="F24" s="20"/>
      <c r="G24" s="20"/>
    </row>
    <row r="25" spans="1:12" ht="30" customHeight="1" x14ac:dyDescent="0.25">
      <c r="A25" s="4"/>
      <c r="B25" s="24" t="s">
        <v>33</v>
      </c>
      <c r="C25" s="24"/>
      <c r="D25" s="17">
        <f>SUM(D23)</f>
        <v>1451673</v>
      </c>
      <c r="E25" s="17">
        <f>SUM(E23)</f>
        <v>489300</v>
      </c>
      <c r="F25" s="17">
        <f>SUM(F23)</f>
        <v>344273</v>
      </c>
      <c r="G25" s="17">
        <f>SUM(G23)</f>
        <v>273828</v>
      </c>
      <c r="H25" s="17">
        <f>SUM(H23)</f>
        <v>344272</v>
      </c>
    </row>
    <row r="26" spans="1:12" ht="30" customHeight="1" x14ac:dyDescent="0.25">
      <c r="A26" s="4"/>
      <c r="B26" s="18"/>
      <c r="C26" s="19"/>
      <c r="D26" s="20"/>
      <c r="E26" s="20"/>
      <c r="F26" s="20"/>
      <c r="G26" s="20"/>
    </row>
    <row r="27" spans="1:12" ht="30" customHeight="1" x14ac:dyDescent="0.25">
      <c r="A27" s="4"/>
      <c r="B27" s="24" t="s">
        <v>34</v>
      </c>
      <c r="C27" s="24"/>
      <c r="D27" s="17">
        <f>SUM(D25)</f>
        <v>1451673</v>
      </c>
      <c r="E27" s="17">
        <f>SUM(E25)</f>
        <v>489300</v>
      </c>
      <c r="F27" s="17">
        <f>SUM(F25)</f>
        <v>344273</v>
      </c>
      <c r="G27" s="17">
        <f>SUM(G25)</f>
        <v>273828</v>
      </c>
      <c r="H27" s="17">
        <f>SUM(H25)</f>
        <v>344272</v>
      </c>
    </row>
    <row r="28" spans="1:12" ht="30" customHeight="1" x14ac:dyDescent="0.25">
      <c r="A28" s="4"/>
      <c r="B28" s="18"/>
      <c r="C28" s="19"/>
      <c r="D28" s="20"/>
      <c r="E28" s="20"/>
      <c r="F28" s="20"/>
      <c r="G28" s="20"/>
    </row>
    <row r="29" spans="1:12" ht="30" customHeight="1" x14ac:dyDescent="0.25">
      <c r="A29" s="4"/>
      <c r="B29" s="25" t="s">
        <v>35</v>
      </c>
      <c r="C29" s="25"/>
      <c r="D29" s="25"/>
      <c r="E29" s="25"/>
      <c r="F29" s="25"/>
      <c r="G29" s="25"/>
      <c r="H29" s="25"/>
    </row>
    <row r="30" spans="1:12" ht="30" customHeight="1" x14ac:dyDescent="0.25">
      <c r="A30" s="4"/>
      <c r="B30" s="26" t="s">
        <v>36</v>
      </c>
      <c r="C30" s="26"/>
      <c r="D30" s="26"/>
      <c r="E30" s="26"/>
      <c r="F30" s="26"/>
      <c r="G30" s="26"/>
      <c r="H30" s="26"/>
    </row>
    <row r="31" spans="1:12" ht="30" customHeight="1" x14ac:dyDescent="0.25">
      <c r="A31" s="4"/>
      <c r="B31" s="22" t="s">
        <v>37</v>
      </c>
      <c r="C31" s="22"/>
      <c r="D31" s="22"/>
      <c r="E31" s="22"/>
      <c r="F31" s="22"/>
      <c r="G31" s="22"/>
      <c r="H31" s="22"/>
    </row>
    <row r="32" spans="1:12" ht="30" customHeight="1" x14ac:dyDescent="0.25">
      <c r="A32" s="4"/>
      <c r="B32" s="23" t="s">
        <v>12</v>
      </c>
      <c r="C32" s="23"/>
      <c r="D32" s="23"/>
      <c r="E32" s="23"/>
      <c r="F32" s="23"/>
      <c r="G32" s="23"/>
      <c r="H32" s="23"/>
    </row>
    <row r="33" spans="1:12" ht="30" customHeight="1" x14ac:dyDescent="0.25">
      <c r="A33" s="4"/>
      <c r="B33" s="15" t="s">
        <v>13</v>
      </c>
      <c r="C33" s="16" t="s">
        <v>14</v>
      </c>
      <c r="D33" s="17">
        <v>16500</v>
      </c>
      <c r="E33" s="17">
        <v>4950</v>
      </c>
      <c r="F33" s="17">
        <v>4125</v>
      </c>
      <c r="G33" s="17">
        <v>3300</v>
      </c>
      <c r="H33" s="17">
        <v>4125</v>
      </c>
      <c r="I33" s="2">
        <v>16500</v>
      </c>
      <c r="J33" s="2">
        <v>4950</v>
      </c>
      <c r="K33" s="2">
        <v>4125</v>
      </c>
      <c r="L33" s="2">
        <v>3300</v>
      </c>
    </row>
    <row r="34" spans="1:12" ht="30" customHeight="1" x14ac:dyDescent="0.25">
      <c r="A34" s="4"/>
      <c r="B34" s="15" t="s">
        <v>15</v>
      </c>
      <c r="C34" s="16" t="s">
        <v>16</v>
      </c>
      <c r="D34" s="17">
        <v>16500</v>
      </c>
      <c r="E34" s="17">
        <v>4950</v>
      </c>
      <c r="F34" s="17">
        <v>4125</v>
      </c>
      <c r="G34" s="17">
        <v>3300</v>
      </c>
      <c r="H34" s="17">
        <v>4125</v>
      </c>
      <c r="I34" s="2">
        <v>0</v>
      </c>
      <c r="J34" s="2">
        <v>0</v>
      </c>
      <c r="K34" s="2">
        <v>0</v>
      </c>
      <c r="L34" s="2">
        <v>0</v>
      </c>
    </row>
    <row r="35" spans="1:12" ht="30" customHeight="1" x14ac:dyDescent="0.25">
      <c r="A35" s="4"/>
      <c r="B35" s="15" t="s">
        <v>19</v>
      </c>
      <c r="C35" s="16" t="s">
        <v>20</v>
      </c>
      <c r="D35" s="17">
        <v>20000</v>
      </c>
      <c r="E35" s="17">
        <v>6000</v>
      </c>
      <c r="F35" s="17">
        <v>5000</v>
      </c>
      <c r="G35" s="17">
        <v>4000</v>
      </c>
      <c r="H35" s="17">
        <v>5000</v>
      </c>
      <c r="I35" s="2">
        <v>20000</v>
      </c>
      <c r="J35" s="2">
        <v>6000</v>
      </c>
      <c r="K35" s="2">
        <v>5000</v>
      </c>
      <c r="L35" s="2">
        <v>4000</v>
      </c>
    </row>
    <row r="36" spans="1:12" ht="30" customHeight="1" x14ac:dyDescent="0.25">
      <c r="A36" s="4"/>
      <c r="B36" s="15" t="s">
        <v>38</v>
      </c>
      <c r="C36" s="16" t="s">
        <v>39</v>
      </c>
      <c r="D36" s="17">
        <v>20000</v>
      </c>
      <c r="E36" s="17">
        <v>6000</v>
      </c>
      <c r="F36" s="17">
        <v>5000</v>
      </c>
      <c r="G36" s="17">
        <v>4000</v>
      </c>
      <c r="H36" s="17">
        <v>5000</v>
      </c>
      <c r="I36" s="2">
        <v>0</v>
      </c>
      <c r="J36" s="2">
        <v>0</v>
      </c>
      <c r="K36" s="2">
        <v>0</v>
      </c>
      <c r="L36" s="2">
        <v>0</v>
      </c>
    </row>
    <row r="37" spans="1:12" ht="30" customHeight="1" x14ac:dyDescent="0.25">
      <c r="A37" s="4"/>
      <c r="B37" s="15" t="s">
        <v>23</v>
      </c>
      <c r="C37" s="16" t="s">
        <v>24</v>
      </c>
      <c r="D37" s="17">
        <v>10700</v>
      </c>
      <c r="E37" s="17">
        <v>3210</v>
      </c>
      <c r="F37" s="17">
        <v>2675</v>
      </c>
      <c r="G37" s="17">
        <v>2140</v>
      </c>
      <c r="H37" s="17">
        <v>2675</v>
      </c>
      <c r="I37" s="2">
        <v>10700</v>
      </c>
      <c r="J37" s="2">
        <v>3210</v>
      </c>
      <c r="K37" s="2">
        <v>2675</v>
      </c>
      <c r="L37" s="2">
        <v>2140</v>
      </c>
    </row>
    <row r="38" spans="1:12" ht="30" customHeight="1" x14ac:dyDescent="0.25">
      <c r="A38" s="4"/>
      <c r="B38" s="15" t="s">
        <v>25</v>
      </c>
      <c r="C38" s="16" t="s">
        <v>26</v>
      </c>
      <c r="D38" s="17">
        <v>4800</v>
      </c>
      <c r="E38" s="17">
        <v>1440</v>
      </c>
      <c r="F38" s="17">
        <v>1200</v>
      </c>
      <c r="G38" s="17">
        <v>960</v>
      </c>
      <c r="H38" s="17">
        <v>1200</v>
      </c>
      <c r="I38" s="2">
        <v>0</v>
      </c>
      <c r="J38" s="2">
        <v>0</v>
      </c>
      <c r="K38" s="2">
        <v>0</v>
      </c>
      <c r="L38" s="2">
        <v>0</v>
      </c>
    </row>
    <row r="39" spans="1:12" ht="30" customHeight="1" x14ac:dyDescent="0.25">
      <c r="A39" s="4"/>
      <c r="B39" s="15" t="s">
        <v>27</v>
      </c>
      <c r="C39" s="16" t="s">
        <v>28</v>
      </c>
      <c r="D39" s="17">
        <v>3700</v>
      </c>
      <c r="E39" s="17">
        <v>1110</v>
      </c>
      <c r="F39" s="17">
        <v>925</v>
      </c>
      <c r="G39" s="17">
        <v>740</v>
      </c>
      <c r="H39" s="17">
        <v>925</v>
      </c>
      <c r="I39" s="2">
        <v>0</v>
      </c>
      <c r="J39" s="2">
        <v>0</v>
      </c>
      <c r="K39" s="2">
        <v>0</v>
      </c>
      <c r="L39" s="2">
        <v>0</v>
      </c>
    </row>
    <row r="40" spans="1:12" ht="30" customHeight="1" x14ac:dyDescent="0.25">
      <c r="A40" s="4"/>
      <c r="B40" s="15" t="s">
        <v>29</v>
      </c>
      <c r="C40" s="16" t="s">
        <v>30</v>
      </c>
      <c r="D40" s="17">
        <v>2200</v>
      </c>
      <c r="E40" s="17">
        <v>660</v>
      </c>
      <c r="F40" s="17">
        <v>550</v>
      </c>
      <c r="G40" s="17">
        <v>440</v>
      </c>
      <c r="H40" s="17">
        <v>550</v>
      </c>
      <c r="I40" s="2">
        <v>0</v>
      </c>
      <c r="J40" s="2">
        <v>0</v>
      </c>
      <c r="K40" s="2">
        <v>0</v>
      </c>
      <c r="L40" s="2">
        <v>0</v>
      </c>
    </row>
    <row r="41" spans="1:12" ht="30" customHeight="1" x14ac:dyDescent="0.25">
      <c r="A41" s="4"/>
      <c r="B41" s="15" t="s">
        <v>40</v>
      </c>
      <c r="C41" s="16" t="s">
        <v>41</v>
      </c>
      <c r="D41" s="17">
        <v>34570</v>
      </c>
      <c r="E41" s="17">
        <v>10371</v>
      </c>
      <c r="F41" s="17">
        <v>8643</v>
      </c>
      <c r="G41" s="17">
        <v>6913</v>
      </c>
      <c r="H41" s="17">
        <v>8643</v>
      </c>
      <c r="I41" s="2">
        <v>34570</v>
      </c>
      <c r="J41" s="2">
        <v>10371</v>
      </c>
      <c r="K41" s="2">
        <v>8643</v>
      </c>
      <c r="L41" s="2">
        <v>6913</v>
      </c>
    </row>
    <row r="42" spans="1:12" ht="30" customHeight="1" x14ac:dyDescent="0.25">
      <c r="A42" s="4"/>
      <c r="B42" s="15" t="s">
        <v>42</v>
      </c>
      <c r="C42" s="16" t="s">
        <v>43</v>
      </c>
      <c r="D42" s="17">
        <v>18000</v>
      </c>
      <c r="E42" s="17">
        <v>5400</v>
      </c>
      <c r="F42" s="17">
        <v>4500</v>
      </c>
      <c r="G42" s="17">
        <v>3600</v>
      </c>
      <c r="H42" s="17">
        <v>4500</v>
      </c>
      <c r="I42" s="2">
        <v>0</v>
      </c>
      <c r="J42" s="2">
        <v>0</v>
      </c>
      <c r="K42" s="2">
        <v>0</v>
      </c>
      <c r="L42" s="2">
        <v>0</v>
      </c>
    </row>
    <row r="43" spans="1:12" ht="30" customHeight="1" x14ac:dyDescent="0.25">
      <c r="A43" s="4"/>
      <c r="B43" s="15" t="s">
        <v>44</v>
      </c>
      <c r="C43" s="16" t="s">
        <v>45</v>
      </c>
      <c r="D43" s="17">
        <v>1500</v>
      </c>
      <c r="E43" s="17">
        <v>450</v>
      </c>
      <c r="F43" s="17">
        <v>375</v>
      </c>
      <c r="G43" s="17">
        <v>300</v>
      </c>
      <c r="H43" s="17">
        <v>375</v>
      </c>
      <c r="I43" s="2">
        <v>0</v>
      </c>
      <c r="J43" s="2">
        <v>0</v>
      </c>
      <c r="K43" s="2">
        <v>0</v>
      </c>
      <c r="L43" s="2">
        <v>0</v>
      </c>
    </row>
    <row r="44" spans="1:12" ht="30" customHeight="1" x14ac:dyDescent="0.25">
      <c r="A44" s="4"/>
      <c r="B44" s="15" t="s">
        <v>46</v>
      </c>
      <c r="C44" s="16" t="s">
        <v>47</v>
      </c>
      <c r="D44" s="17">
        <v>10070</v>
      </c>
      <c r="E44" s="17">
        <v>3021</v>
      </c>
      <c r="F44" s="17">
        <v>2518</v>
      </c>
      <c r="G44" s="17">
        <v>2013</v>
      </c>
      <c r="H44" s="17">
        <v>2518</v>
      </c>
      <c r="I44" s="2">
        <v>0</v>
      </c>
      <c r="J44" s="2">
        <v>0</v>
      </c>
      <c r="K44" s="2">
        <v>0</v>
      </c>
      <c r="L44" s="2">
        <v>0</v>
      </c>
    </row>
    <row r="45" spans="1:12" ht="30" customHeight="1" x14ac:dyDescent="0.25">
      <c r="A45" s="4"/>
      <c r="B45" s="15" t="s">
        <v>48</v>
      </c>
      <c r="C45" s="16" t="s">
        <v>49</v>
      </c>
      <c r="D45" s="17">
        <v>5000</v>
      </c>
      <c r="E45" s="17">
        <v>1500</v>
      </c>
      <c r="F45" s="17">
        <v>1250</v>
      </c>
      <c r="G45" s="17">
        <v>1000</v>
      </c>
      <c r="H45" s="17">
        <v>1250</v>
      </c>
      <c r="I45" s="2">
        <v>0</v>
      </c>
      <c r="J45" s="2">
        <v>0</v>
      </c>
      <c r="K45" s="2">
        <v>0</v>
      </c>
      <c r="L45" s="2">
        <v>0</v>
      </c>
    </row>
    <row r="46" spans="1:12" ht="30" customHeight="1" x14ac:dyDescent="0.25">
      <c r="A46" s="4"/>
      <c r="B46" s="24" t="s">
        <v>31</v>
      </c>
      <c r="C46" s="24"/>
      <c r="D46" s="17">
        <f>SUM(I33:I45)</f>
        <v>81770</v>
      </c>
      <c r="E46" s="17">
        <f>SUM(J33:J45)</f>
        <v>24531</v>
      </c>
      <c r="F46" s="17">
        <f>SUM(K33:K45)</f>
        <v>20443</v>
      </c>
      <c r="G46" s="17">
        <f>SUM(L33:L45)</f>
        <v>16353</v>
      </c>
      <c r="H46" s="17">
        <f>SUM(H33+H35+H37+H41)</f>
        <v>20443</v>
      </c>
    </row>
    <row r="47" spans="1:12" ht="30" customHeight="1" x14ac:dyDescent="0.25">
      <c r="A47" s="4"/>
      <c r="B47" s="18"/>
      <c r="C47" s="19"/>
      <c r="D47" s="20"/>
      <c r="E47" s="20"/>
      <c r="F47" s="20"/>
      <c r="G47" s="20"/>
    </row>
    <row r="48" spans="1:12" ht="30" customHeight="1" x14ac:dyDescent="0.25">
      <c r="A48" s="4"/>
      <c r="B48" s="24" t="s">
        <v>50</v>
      </c>
      <c r="C48" s="24"/>
      <c r="D48" s="17">
        <f>SUM(D46)</f>
        <v>81770</v>
      </c>
      <c r="E48" s="17">
        <f>SUM(E46)</f>
        <v>24531</v>
      </c>
      <c r="F48" s="17">
        <f>SUM(F46)</f>
        <v>20443</v>
      </c>
      <c r="G48" s="17">
        <f>SUM(G46)</f>
        <v>16353</v>
      </c>
      <c r="H48" s="17">
        <f>SUM(H46)</f>
        <v>20443</v>
      </c>
    </row>
    <row r="49" spans="1:12" ht="30" customHeight="1" x14ac:dyDescent="0.25">
      <c r="A49" s="4"/>
      <c r="B49" s="18"/>
      <c r="C49" s="19"/>
      <c r="D49" s="20"/>
      <c r="E49" s="20"/>
      <c r="F49" s="20"/>
      <c r="G49" s="20"/>
    </row>
    <row r="50" spans="1:12" ht="30" customHeight="1" x14ac:dyDescent="0.25">
      <c r="A50" s="4"/>
      <c r="B50" s="24" t="s">
        <v>51</v>
      </c>
      <c r="C50" s="24"/>
      <c r="D50" s="17">
        <f>SUM(D48)</f>
        <v>81770</v>
      </c>
      <c r="E50" s="17">
        <f>SUM(E48)</f>
        <v>24531</v>
      </c>
      <c r="F50" s="17">
        <f>SUM(F48)</f>
        <v>20443</v>
      </c>
      <c r="G50" s="17">
        <f>SUM(G48)</f>
        <v>16353</v>
      </c>
      <c r="H50" s="17">
        <f>SUM(H48)</f>
        <v>20443</v>
      </c>
    </row>
    <row r="51" spans="1:12" ht="30" customHeight="1" x14ac:dyDescent="0.25">
      <c r="A51" s="4"/>
      <c r="B51" s="18"/>
      <c r="C51" s="19"/>
      <c r="D51" s="20"/>
      <c r="E51" s="20"/>
      <c r="F51" s="20"/>
      <c r="G51" s="20"/>
    </row>
    <row r="52" spans="1:12" ht="30" customHeight="1" x14ac:dyDescent="0.25">
      <c r="A52" s="4"/>
      <c r="B52" s="26" t="s">
        <v>52</v>
      </c>
      <c r="C52" s="26"/>
      <c r="D52" s="26"/>
      <c r="E52" s="26"/>
      <c r="F52" s="26"/>
      <c r="G52" s="26"/>
      <c r="H52" s="26"/>
    </row>
    <row r="53" spans="1:12" ht="30" customHeight="1" x14ac:dyDescent="0.25">
      <c r="A53" s="4"/>
      <c r="B53" s="22" t="s">
        <v>53</v>
      </c>
      <c r="C53" s="22"/>
      <c r="D53" s="22"/>
      <c r="E53" s="22"/>
      <c r="F53" s="22"/>
      <c r="G53" s="22"/>
      <c r="H53" s="22"/>
    </row>
    <row r="54" spans="1:12" ht="30" customHeight="1" x14ac:dyDescent="0.25">
      <c r="A54" s="4"/>
      <c r="B54" s="23" t="s">
        <v>12</v>
      </c>
      <c r="C54" s="23"/>
      <c r="D54" s="23"/>
      <c r="E54" s="23"/>
      <c r="F54" s="23"/>
      <c r="G54" s="23"/>
      <c r="H54" s="23"/>
    </row>
    <row r="55" spans="1:12" ht="30" customHeight="1" x14ac:dyDescent="0.25">
      <c r="A55" s="4"/>
      <c r="B55" s="15" t="s">
        <v>13</v>
      </c>
      <c r="C55" s="16" t="s">
        <v>14</v>
      </c>
      <c r="D55" s="17">
        <v>111000</v>
      </c>
      <c r="E55" s="17">
        <v>34000</v>
      </c>
      <c r="F55" s="17">
        <v>27500</v>
      </c>
      <c r="G55" s="17">
        <v>22000</v>
      </c>
      <c r="H55" s="17">
        <v>27500</v>
      </c>
      <c r="I55" s="2">
        <v>111000</v>
      </c>
      <c r="J55" s="2">
        <v>34000</v>
      </c>
      <c r="K55" s="2">
        <v>27500</v>
      </c>
      <c r="L55" s="2">
        <v>22000</v>
      </c>
    </row>
    <row r="56" spans="1:12" ht="30" customHeight="1" x14ac:dyDescent="0.25">
      <c r="A56" s="4"/>
      <c r="B56" s="15" t="s">
        <v>15</v>
      </c>
      <c r="C56" s="16" t="s">
        <v>16</v>
      </c>
      <c r="D56" s="17">
        <v>111000</v>
      </c>
      <c r="E56" s="17">
        <v>34000</v>
      </c>
      <c r="F56" s="17">
        <v>27500</v>
      </c>
      <c r="G56" s="17">
        <v>22000</v>
      </c>
      <c r="H56" s="17">
        <v>27500</v>
      </c>
      <c r="I56" s="2">
        <v>0</v>
      </c>
      <c r="J56" s="2">
        <v>0</v>
      </c>
      <c r="K56" s="2">
        <v>0</v>
      </c>
      <c r="L56" s="2">
        <v>0</v>
      </c>
    </row>
    <row r="57" spans="1:12" ht="30" customHeight="1" x14ac:dyDescent="0.25">
      <c r="A57" s="4"/>
      <c r="B57" s="15" t="s">
        <v>23</v>
      </c>
      <c r="C57" s="16" t="s">
        <v>24</v>
      </c>
      <c r="D57" s="17">
        <v>26016</v>
      </c>
      <c r="E57" s="17">
        <v>7805</v>
      </c>
      <c r="F57" s="17">
        <v>6503</v>
      </c>
      <c r="G57" s="17">
        <v>5204</v>
      </c>
      <c r="H57" s="17">
        <v>6504</v>
      </c>
      <c r="I57" s="2">
        <v>26016</v>
      </c>
      <c r="J57" s="2">
        <v>7805</v>
      </c>
      <c r="K57" s="2">
        <v>6503</v>
      </c>
      <c r="L57" s="2">
        <v>5204</v>
      </c>
    </row>
    <row r="58" spans="1:12" ht="30" customHeight="1" x14ac:dyDescent="0.25">
      <c r="A58" s="4"/>
      <c r="B58" s="15" t="s">
        <v>25</v>
      </c>
      <c r="C58" s="16" t="s">
        <v>26</v>
      </c>
      <c r="D58" s="17">
        <v>16966</v>
      </c>
      <c r="E58" s="17">
        <v>5090</v>
      </c>
      <c r="F58" s="17">
        <v>4241</v>
      </c>
      <c r="G58" s="17">
        <v>3394</v>
      </c>
      <c r="H58" s="17">
        <v>4241</v>
      </c>
      <c r="I58" s="2">
        <v>0</v>
      </c>
      <c r="J58" s="2">
        <v>0</v>
      </c>
      <c r="K58" s="2">
        <v>0</v>
      </c>
      <c r="L58" s="2">
        <v>0</v>
      </c>
    </row>
    <row r="59" spans="1:12" ht="30" customHeight="1" x14ac:dyDescent="0.25">
      <c r="A59" s="4"/>
      <c r="B59" s="15" t="s">
        <v>27</v>
      </c>
      <c r="C59" s="16" t="s">
        <v>28</v>
      </c>
      <c r="D59" s="17">
        <v>6000</v>
      </c>
      <c r="E59" s="17">
        <v>1800</v>
      </c>
      <c r="F59" s="17">
        <v>1500</v>
      </c>
      <c r="G59" s="17">
        <v>1200</v>
      </c>
      <c r="H59" s="17">
        <v>1500</v>
      </c>
      <c r="I59" s="2">
        <v>0</v>
      </c>
      <c r="J59" s="2">
        <v>0</v>
      </c>
      <c r="K59" s="2">
        <v>0</v>
      </c>
      <c r="L59" s="2">
        <v>0</v>
      </c>
    </row>
    <row r="60" spans="1:12" ht="30" customHeight="1" x14ac:dyDescent="0.25">
      <c r="A60" s="4"/>
      <c r="B60" s="15" t="s">
        <v>29</v>
      </c>
      <c r="C60" s="16" t="s">
        <v>30</v>
      </c>
      <c r="D60" s="17">
        <v>3050</v>
      </c>
      <c r="E60" s="17">
        <v>915</v>
      </c>
      <c r="F60" s="17">
        <v>762</v>
      </c>
      <c r="G60" s="17">
        <v>610</v>
      </c>
      <c r="H60" s="17">
        <v>763</v>
      </c>
      <c r="I60" s="2">
        <v>0</v>
      </c>
      <c r="J60" s="2">
        <v>0</v>
      </c>
      <c r="K60" s="2">
        <v>0</v>
      </c>
      <c r="L60" s="2">
        <v>0</v>
      </c>
    </row>
    <row r="61" spans="1:12" ht="30" customHeight="1" x14ac:dyDescent="0.25">
      <c r="A61" s="4"/>
      <c r="B61" s="15" t="s">
        <v>40</v>
      </c>
      <c r="C61" s="16" t="s">
        <v>41</v>
      </c>
      <c r="D61" s="17">
        <v>10034</v>
      </c>
      <c r="E61" s="17">
        <v>3874</v>
      </c>
      <c r="F61" s="17">
        <v>2200</v>
      </c>
      <c r="G61" s="17">
        <v>1760</v>
      </c>
      <c r="H61" s="17">
        <v>2200</v>
      </c>
      <c r="I61" s="2">
        <v>10034</v>
      </c>
      <c r="J61" s="2">
        <v>3874</v>
      </c>
      <c r="K61" s="2">
        <v>2200</v>
      </c>
      <c r="L61" s="2">
        <v>1760</v>
      </c>
    </row>
    <row r="62" spans="1:12" ht="30" customHeight="1" x14ac:dyDescent="0.25">
      <c r="A62" s="4"/>
      <c r="B62" s="15" t="s">
        <v>54</v>
      </c>
      <c r="C62" s="16" t="s">
        <v>55</v>
      </c>
      <c r="D62" s="17">
        <v>1000</v>
      </c>
      <c r="E62" s="17">
        <v>300</v>
      </c>
      <c r="F62" s="17">
        <v>250</v>
      </c>
      <c r="G62" s="17">
        <v>200</v>
      </c>
      <c r="H62" s="17">
        <v>250</v>
      </c>
      <c r="I62" s="2">
        <v>0</v>
      </c>
      <c r="J62" s="2">
        <v>0</v>
      </c>
      <c r="K62" s="2">
        <v>0</v>
      </c>
      <c r="L62" s="2">
        <v>0</v>
      </c>
    </row>
    <row r="63" spans="1:12" ht="30" customHeight="1" x14ac:dyDescent="0.25">
      <c r="A63" s="4"/>
      <c r="B63" s="15" t="s">
        <v>42</v>
      </c>
      <c r="C63" s="16" t="s">
        <v>43</v>
      </c>
      <c r="D63" s="17">
        <v>1356</v>
      </c>
      <c r="E63" s="17">
        <v>446</v>
      </c>
      <c r="F63" s="17">
        <v>325</v>
      </c>
      <c r="G63" s="17">
        <v>260</v>
      </c>
      <c r="H63" s="17">
        <v>325</v>
      </c>
      <c r="I63" s="2">
        <v>0</v>
      </c>
      <c r="J63" s="2">
        <v>0</v>
      </c>
      <c r="K63" s="2">
        <v>0</v>
      </c>
      <c r="L63" s="2">
        <v>0</v>
      </c>
    </row>
    <row r="64" spans="1:12" ht="30" customHeight="1" x14ac:dyDescent="0.25">
      <c r="A64" s="4"/>
      <c r="B64" s="15" t="s">
        <v>44</v>
      </c>
      <c r="C64" s="16" t="s">
        <v>45</v>
      </c>
      <c r="D64" s="17">
        <v>1000</v>
      </c>
      <c r="E64" s="17">
        <v>300</v>
      </c>
      <c r="F64" s="17">
        <v>250</v>
      </c>
      <c r="G64" s="17">
        <v>200</v>
      </c>
      <c r="H64" s="17">
        <v>250</v>
      </c>
      <c r="I64" s="2">
        <v>0</v>
      </c>
      <c r="J64" s="2">
        <v>0</v>
      </c>
      <c r="K64" s="2">
        <v>0</v>
      </c>
      <c r="L64" s="2">
        <v>0</v>
      </c>
    </row>
    <row r="65" spans="1:12" ht="30" customHeight="1" x14ac:dyDescent="0.25">
      <c r="A65" s="4"/>
      <c r="B65" s="15" t="s">
        <v>46</v>
      </c>
      <c r="C65" s="16" t="s">
        <v>47</v>
      </c>
      <c r="D65" s="17">
        <v>1593</v>
      </c>
      <c r="E65" s="17">
        <v>543</v>
      </c>
      <c r="F65" s="17">
        <v>375</v>
      </c>
      <c r="G65" s="17">
        <v>300</v>
      </c>
      <c r="H65" s="17">
        <v>375</v>
      </c>
      <c r="I65" s="2">
        <v>0</v>
      </c>
      <c r="J65" s="2">
        <v>0</v>
      </c>
      <c r="K65" s="2">
        <v>0</v>
      </c>
      <c r="L65" s="2">
        <v>0</v>
      </c>
    </row>
    <row r="66" spans="1:12" ht="30" customHeight="1" x14ac:dyDescent="0.25">
      <c r="A66" s="4"/>
      <c r="B66" s="15" t="s">
        <v>56</v>
      </c>
      <c r="C66" s="16" t="s">
        <v>57</v>
      </c>
      <c r="D66" s="17">
        <v>5085</v>
      </c>
      <c r="E66" s="17">
        <v>2285</v>
      </c>
      <c r="F66" s="17">
        <v>1000</v>
      </c>
      <c r="G66" s="17">
        <v>800</v>
      </c>
      <c r="H66" s="17">
        <v>1000</v>
      </c>
      <c r="I66" s="2">
        <v>0</v>
      </c>
      <c r="J66" s="2">
        <v>0</v>
      </c>
      <c r="K66" s="2">
        <v>0</v>
      </c>
      <c r="L66" s="2">
        <v>0</v>
      </c>
    </row>
    <row r="67" spans="1:12" ht="30" customHeight="1" x14ac:dyDescent="0.25">
      <c r="A67" s="4"/>
      <c r="B67" s="24" t="s">
        <v>31</v>
      </c>
      <c r="C67" s="24"/>
      <c r="D67" s="17">
        <f>SUM(I55:I66)</f>
        <v>147050</v>
      </c>
      <c r="E67" s="17">
        <f>SUM(J55:J66)</f>
        <v>45679</v>
      </c>
      <c r="F67" s="17">
        <f>SUM(K55:K66)</f>
        <v>36203</v>
      </c>
      <c r="G67" s="17">
        <f>SUM(L55:L66)</f>
        <v>28964</v>
      </c>
      <c r="H67" s="17">
        <f>SUM(H55+H57+H61)</f>
        <v>36204</v>
      </c>
    </row>
    <row r="68" spans="1:12" ht="30" customHeight="1" x14ac:dyDescent="0.25">
      <c r="A68" s="4"/>
      <c r="B68" s="18"/>
      <c r="C68" s="19"/>
      <c r="D68" s="20"/>
      <c r="E68" s="20"/>
      <c r="F68" s="20"/>
      <c r="G68" s="20"/>
    </row>
    <row r="69" spans="1:12" ht="30" customHeight="1" x14ac:dyDescent="0.25">
      <c r="A69" s="4"/>
      <c r="B69" s="24" t="s">
        <v>58</v>
      </c>
      <c r="C69" s="24"/>
      <c r="D69" s="17">
        <f>SUM(D67)</f>
        <v>147050</v>
      </c>
      <c r="E69" s="17">
        <f>SUM(E67)</f>
        <v>45679</v>
      </c>
      <c r="F69" s="17">
        <f>SUM(F67)</f>
        <v>36203</v>
      </c>
      <c r="G69" s="17">
        <f>SUM(G67)</f>
        <v>28964</v>
      </c>
      <c r="H69" s="17">
        <f>SUM(H67)</f>
        <v>36204</v>
      </c>
    </row>
    <row r="70" spans="1:12" ht="30" customHeight="1" x14ac:dyDescent="0.25">
      <c r="A70" s="4"/>
      <c r="B70" s="18"/>
      <c r="C70" s="19"/>
      <c r="D70" s="20"/>
      <c r="E70" s="20"/>
      <c r="F70" s="20"/>
      <c r="G70" s="20"/>
    </row>
    <row r="71" spans="1:12" ht="30" customHeight="1" x14ac:dyDescent="0.25">
      <c r="A71" s="4"/>
      <c r="B71" s="22" t="s">
        <v>59</v>
      </c>
      <c r="C71" s="22"/>
      <c r="D71" s="22"/>
      <c r="E71" s="22"/>
      <c r="F71" s="22"/>
      <c r="G71" s="22"/>
      <c r="H71" s="22"/>
    </row>
    <row r="72" spans="1:12" ht="30" customHeight="1" x14ac:dyDescent="0.25">
      <c r="A72" s="4"/>
      <c r="B72" s="23" t="s">
        <v>60</v>
      </c>
      <c r="C72" s="23"/>
      <c r="D72" s="23"/>
      <c r="E72" s="23"/>
      <c r="F72" s="23"/>
      <c r="G72" s="23"/>
      <c r="H72" s="23"/>
    </row>
    <row r="73" spans="1:12" ht="30" customHeight="1" x14ac:dyDescent="0.25">
      <c r="A73" s="4"/>
      <c r="B73" s="15" t="s">
        <v>61</v>
      </c>
      <c r="C73" s="16" t="s">
        <v>62</v>
      </c>
      <c r="D73" s="17">
        <v>23892</v>
      </c>
      <c r="E73" s="17">
        <v>23892</v>
      </c>
      <c r="F73" s="17">
        <v>0</v>
      </c>
      <c r="G73" s="17">
        <v>0</v>
      </c>
      <c r="H73" s="17">
        <v>0</v>
      </c>
      <c r="I73" s="2">
        <v>23892</v>
      </c>
      <c r="J73" s="2">
        <v>23892</v>
      </c>
      <c r="K73" s="2">
        <v>0</v>
      </c>
      <c r="L73" s="2">
        <v>0</v>
      </c>
    </row>
    <row r="74" spans="1:12" ht="30" customHeight="1" x14ac:dyDescent="0.25">
      <c r="A74" s="4"/>
      <c r="B74" s="15" t="s">
        <v>63</v>
      </c>
      <c r="C74" s="16" t="s">
        <v>64</v>
      </c>
      <c r="D74" s="17">
        <v>158776</v>
      </c>
      <c r="E74" s="17">
        <v>158776</v>
      </c>
      <c r="F74" s="17">
        <v>0</v>
      </c>
      <c r="G74" s="17">
        <v>0</v>
      </c>
      <c r="H74" s="17">
        <v>0</v>
      </c>
      <c r="I74" s="2">
        <v>158776</v>
      </c>
      <c r="J74" s="2">
        <v>158776</v>
      </c>
      <c r="K74" s="2">
        <v>0</v>
      </c>
      <c r="L74" s="2">
        <v>0</v>
      </c>
    </row>
    <row r="75" spans="1:12" ht="30" customHeight="1" x14ac:dyDescent="0.25">
      <c r="A75" s="4"/>
      <c r="B75" s="15" t="s">
        <v>65</v>
      </c>
      <c r="C75" s="16" t="s">
        <v>66</v>
      </c>
      <c r="D75" s="17">
        <v>158776</v>
      </c>
      <c r="E75" s="17">
        <v>158776</v>
      </c>
      <c r="F75" s="17">
        <v>0</v>
      </c>
      <c r="G75" s="17">
        <v>0</v>
      </c>
      <c r="H75" s="17">
        <v>0</v>
      </c>
      <c r="I75" s="2">
        <v>0</v>
      </c>
      <c r="J75" s="2">
        <v>0</v>
      </c>
      <c r="K75" s="2">
        <v>0</v>
      </c>
      <c r="L75" s="2">
        <v>0</v>
      </c>
    </row>
    <row r="76" spans="1:12" ht="30" customHeight="1" x14ac:dyDescent="0.25">
      <c r="A76" s="4"/>
      <c r="B76" s="24" t="s">
        <v>67</v>
      </c>
      <c r="C76" s="24"/>
      <c r="D76" s="17">
        <f>SUM(I73:I75)</f>
        <v>182668</v>
      </c>
      <c r="E76" s="17">
        <f>SUM(J73:J75)</f>
        <v>182668</v>
      </c>
      <c r="F76" s="17">
        <f>SUM(K73:K75)</f>
        <v>0</v>
      </c>
      <c r="G76" s="17">
        <f>SUM(L73:L75)</f>
        <v>0</v>
      </c>
      <c r="H76" s="17">
        <f>SUM(H73+H74)</f>
        <v>0</v>
      </c>
    </row>
    <row r="77" spans="1:12" ht="30" customHeight="1" x14ac:dyDescent="0.25">
      <c r="A77" s="4"/>
      <c r="B77" s="18"/>
      <c r="C77" s="19"/>
      <c r="D77" s="20"/>
      <c r="E77" s="20"/>
      <c r="F77" s="20"/>
      <c r="G77" s="20"/>
    </row>
    <row r="78" spans="1:12" ht="30" customHeight="1" x14ac:dyDescent="0.25">
      <c r="A78" s="4"/>
      <c r="B78" s="24" t="s">
        <v>68</v>
      </c>
      <c r="C78" s="24"/>
      <c r="D78" s="17">
        <f>SUM(D76)</f>
        <v>182668</v>
      </c>
      <c r="E78" s="17">
        <f>SUM(E76)</f>
        <v>182668</v>
      </c>
      <c r="F78" s="17">
        <f>SUM(F76)</f>
        <v>0</v>
      </c>
      <c r="G78" s="17">
        <f>SUM(G76)</f>
        <v>0</v>
      </c>
      <c r="H78" s="17">
        <f>SUM(H76)</f>
        <v>0</v>
      </c>
    </row>
    <row r="79" spans="1:12" ht="30" customHeight="1" x14ac:dyDescent="0.25">
      <c r="A79" s="4"/>
      <c r="B79" s="18"/>
      <c r="C79" s="19"/>
      <c r="D79" s="20"/>
      <c r="E79" s="20"/>
      <c r="F79" s="20"/>
      <c r="G79" s="20"/>
    </row>
    <row r="80" spans="1:12" ht="30" customHeight="1" x14ac:dyDescent="0.25">
      <c r="A80" s="4"/>
      <c r="B80" s="22" t="s">
        <v>69</v>
      </c>
      <c r="C80" s="22"/>
      <c r="D80" s="22"/>
      <c r="E80" s="22"/>
      <c r="F80" s="22"/>
      <c r="G80" s="22"/>
      <c r="H80" s="22"/>
    </row>
    <row r="81" spans="1:12" ht="30" customHeight="1" x14ac:dyDescent="0.25">
      <c r="A81" s="4"/>
      <c r="B81" s="23" t="s">
        <v>12</v>
      </c>
      <c r="C81" s="23"/>
      <c r="D81" s="23"/>
      <c r="E81" s="23"/>
      <c r="F81" s="23"/>
      <c r="G81" s="23"/>
      <c r="H81" s="23"/>
    </row>
    <row r="82" spans="1:12" ht="30" customHeight="1" x14ac:dyDescent="0.25">
      <c r="A82" s="4"/>
      <c r="B82" s="15" t="s">
        <v>19</v>
      </c>
      <c r="C82" s="16" t="s">
        <v>20</v>
      </c>
      <c r="D82" s="17">
        <v>11799</v>
      </c>
      <c r="E82" s="17">
        <v>4127</v>
      </c>
      <c r="F82" s="17">
        <v>2740</v>
      </c>
      <c r="G82" s="17">
        <v>2192</v>
      </c>
      <c r="H82" s="17">
        <v>2740</v>
      </c>
      <c r="I82" s="2">
        <v>11799</v>
      </c>
      <c r="J82" s="2">
        <v>4127</v>
      </c>
      <c r="K82" s="2">
        <v>2740</v>
      </c>
      <c r="L82" s="2">
        <v>2192</v>
      </c>
    </row>
    <row r="83" spans="1:12" ht="30" customHeight="1" x14ac:dyDescent="0.25">
      <c r="A83" s="4"/>
      <c r="B83" s="15" t="s">
        <v>70</v>
      </c>
      <c r="C83" s="16" t="s">
        <v>71</v>
      </c>
      <c r="D83" s="17">
        <v>11799</v>
      </c>
      <c r="E83" s="17">
        <v>4127</v>
      </c>
      <c r="F83" s="17">
        <v>2740</v>
      </c>
      <c r="G83" s="17">
        <v>2192</v>
      </c>
      <c r="H83" s="17">
        <v>2740</v>
      </c>
      <c r="I83" s="2">
        <v>0</v>
      </c>
      <c r="J83" s="2">
        <v>0</v>
      </c>
      <c r="K83" s="2">
        <v>0</v>
      </c>
      <c r="L83" s="2">
        <v>0</v>
      </c>
    </row>
    <row r="84" spans="1:12" ht="30" customHeight="1" x14ac:dyDescent="0.25">
      <c r="A84" s="4"/>
      <c r="B84" s="15" t="s">
        <v>23</v>
      </c>
      <c r="C84" s="16" t="s">
        <v>24</v>
      </c>
      <c r="D84" s="17">
        <v>3700</v>
      </c>
      <c r="E84" s="17">
        <v>1250</v>
      </c>
      <c r="F84" s="17">
        <v>875</v>
      </c>
      <c r="G84" s="17">
        <v>700</v>
      </c>
      <c r="H84" s="17">
        <v>875</v>
      </c>
      <c r="I84" s="2">
        <v>3700</v>
      </c>
      <c r="J84" s="2">
        <v>1250</v>
      </c>
      <c r="K84" s="2">
        <v>875</v>
      </c>
      <c r="L84" s="2">
        <v>700</v>
      </c>
    </row>
    <row r="85" spans="1:12" ht="30" customHeight="1" x14ac:dyDescent="0.25">
      <c r="A85" s="4"/>
      <c r="B85" s="15" t="s">
        <v>25</v>
      </c>
      <c r="C85" s="16" t="s">
        <v>26</v>
      </c>
      <c r="D85" s="17">
        <v>2100</v>
      </c>
      <c r="E85" s="17">
        <v>700</v>
      </c>
      <c r="F85" s="17">
        <v>500</v>
      </c>
      <c r="G85" s="17">
        <v>400</v>
      </c>
      <c r="H85" s="17">
        <v>500</v>
      </c>
      <c r="I85" s="2">
        <v>0</v>
      </c>
      <c r="J85" s="2">
        <v>0</v>
      </c>
      <c r="K85" s="2">
        <v>0</v>
      </c>
      <c r="L85" s="2">
        <v>0</v>
      </c>
    </row>
    <row r="86" spans="1:12" ht="30" customHeight="1" x14ac:dyDescent="0.25">
      <c r="A86" s="4"/>
      <c r="B86" s="15" t="s">
        <v>27</v>
      </c>
      <c r="C86" s="16" t="s">
        <v>28</v>
      </c>
      <c r="D86" s="17">
        <v>1070</v>
      </c>
      <c r="E86" s="17">
        <v>370</v>
      </c>
      <c r="F86" s="17">
        <v>250</v>
      </c>
      <c r="G86" s="17">
        <v>200</v>
      </c>
      <c r="H86" s="17">
        <v>250</v>
      </c>
      <c r="I86" s="2">
        <v>0</v>
      </c>
      <c r="J86" s="2">
        <v>0</v>
      </c>
      <c r="K86" s="2">
        <v>0</v>
      </c>
      <c r="L86" s="2">
        <v>0</v>
      </c>
    </row>
    <row r="87" spans="1:12" ht="30" customHeight="1" x14ac:dyDescent="0.25">
      <c r="A87" s="4"/>
      <c r="B87" s="15" t="s">
        <v>29</v>
      </c>
      <c r="C87" s="16" t="s">
        <v>30</v>
      </c>
      <c r="D87" s="17">
        <v>530</v>
      </c>
      <c r="E87" s="17">
        <v>180</v>
      </c>
      <c r="F87" s="17">
        <v>125</v>
      </c>
      <c r="G87" s="17">
        <v>100</v>
      </c>
      <c r="H87" s="17">
        <v>125</v>
      </c>
      <c r="I87" s="2">
        <v>0</v>
      </c>
      <c r="J87" s="2">
        <v>0</v>
      </c>
      <c r="K87" s="2">
        <v>0</v>
      </c>
      <c r="L87" s="2">
        <v>0</v>
      </c>
    </row>
    <row r="88" spans="1:12" ht="30" customHeight="1" x14ac:dyDescent="0.25">
      <c r="A88" s="4"/>
      <c r="B88" s="15" t="s">
        <v>40</v>
      </c>
      <c r="C88" s="16" t="s">
        <v>41</v>
      </c>
      <c r="D88" s="17">
        <v>9800</v>
      </c>
      <c r="E88" s="17">
        <v>5390</v>
      </c>
      <c r="F88" s="17">
        <v>1575</v>
      </c>
      <c r="G88" s="17">
        <v>1260</v>
      </c>
      <c r="H88" s="17">
        <v>1575</v>
      </c>
      <c r="I88" s="2">
        <v>9800</v>
      </c>
      <c r="J88" s="2">
        <v>5390</v>
      </c>
      <c r="K88" s="2">
        <v>1575</v>
      </c>
      <c r="L88" s="2">
        <v>1260</v>
      </c>
    </row>
    <row r="89" spans="1:12" ht="30" customHeight="1" x14ac:dyDescent="0.25">
      <c r="A89" s="4"/>
      <c r="B89" s="15" t="s">
        <v>42</v>
      </c>
      <c r="C89" s="16" t="s">
        <v>43</v>
      </c>
      <c r="D89" s="17">
        <v>3000</v>
      </c>
      <c r="E89" s="17">
        <v>3000</v>
      </c>
      <c r="F89" s="17">
        <v>0</v>
      </c>
      <c r="G89" s="17">
        <v>0</v>
      </c>
      <c r="H89" s="17">
        <v>0</v>
      </c>
      <c r="I89" s="2">
        <v>0</v>
      </c>
      <c r="J89" s="2">
        <v>0</v>
      </c>
      <c r="K89" s="2">
        <v>0</v>
      </c>
      <c r="L89" s="2">
        <v>0</v>
      </c>
    </row>
    <row r="90" spans="1:12" ht="30" customHeight="1" x14ac:dyDescent="0.25">
      <c r="A90" s="4"/>
      <c r="B90" s="15" t="s">
        <v>44</v>
      </c>
      <c r="C90" s="16" t="s">
        <v>45</v>
      </c>
      <c r="D90" s="17">
        <v>500</v>
      </c>
      <c r="E90" s="17">
        <v>500</v>
      </c>
      <c r="F90" s="17">
        <v>0</v>
      </c>
      <c r="G90" s="17">
        <v>0</v>
      </c>
      <c r="H90" s="17">
        <v>0</v>
      </c>
      <c r="I90" s="2">
        <v>0</v>
      </c>
      <c r="J90" s="2">
        <v>0</v>
      </c>
      <c r="K90" s="2">
        <v>0</v>
      </c>
      <c r="L90" s="2">
        <v>0</v>
      </c>
    </row>
    <row r="91" spans="1:12" ht="30" customHeight="1" x14ac:dyDescent="0.25">
      <c r="A91" s="4"/>
      <c r="B91" s="15" t="s">
        <v>46</v>
      </c>
      <c r="C91" s="16" t="s">
        <v>47</v>
      </c>
      <c r="D91" s="17">
        <v>2520</v>
      </c>
      <c r="E91" s="17">
        <v>756</v>
      </c>
      <c r="F91" s="17">
        <v>630</v>
      </c>
      <c r="G91" s="17">
        <v>504</v>
      </c>
      <c r="H91" s="17">
        <v>630</v>
      </c>
      <c r="I91" s="2">
        <v>0</v>
      </c>
      <c r="J91" s="2">
        <v>0</v>
      </c>
      <c r="K91" s="2">
        <v>0</v>
      </c>
      <c r="L91" s="2">
        <v>0</v>
      </c>
    </row>
    <row r="92" spans="1:12" ht="30" customHeight="1" x14ac:dyDescent="0.25">
      <c r="A92" s="4"/>
      <c r="B92" s="15" t="s">
        <v>72</v>
      </c>
      <c r="C92" s="16" t="s">
        <v>73</v>
      </c>
      <c r="D92" s="17">
        <v>3780</v>
      </c>
      <c r="E92" s="17">
        <v>1134</v>
      </c>
      <c r="F92" s="17">
        <v>945</v>
      </c>
      <c r="G92" s="17">
        <v>756</v>
      </c>
      <c r="H92" s="17">
        <v>945</v>
      </c>
      <c r="I92" s="2">
        <v>0</v>
      </c>
      <c r="J92" s="2">
        <v>0</v>
      </c>
      <c r="K92" s="2">
        <v>0</v>
      </c>
      <c r="L92" s="2">
        <v>0</v>
      </c>
    </row>
    <row r="93" spans="1:12" ht="30" customHeight="1" x14ac:dyDescent="0.25">
      <c r="A93" s="4"/>
      <c r="B93" s="24" t="s">
        <v>31</v>
      </c>
      <c r="C93" s="24"/>
      <c r="D93" s="17">
        <f>SUM(I82:I92)</f>
        <v>25299</v>
      </c>
      <c r="E93" s="17">
        <f>SUM(J82:J92)</f>
        <v>10767</v>
      </c>
      <c r="F93" s="17">
        <f>SUM(K82:K92)</f>
        <v>5190</v>
      </c>
      <c r="G93" s="17">
        <f>SUM(L82:L92)</f>
        <v>4152</v>
      </c>
      <c r="H93" s="17">
        <f>SUM(H82+H84+H88)</f>
        <v>5190</v>
      </c>
    </row>
    <row r="94" spans="1:12" ht="30" customHeight="1" x14ac:dyDescent="0.25">
      <c r="A94" s="4"/>
      <c r="B94" s="23" t="s">
        <v>74</v>
      </c>
      <c r="C94" s="23"/>
      <c r="D94" s="23"/>
      <c r="E94" s="23"/>
      <c r="F94" s="23"/>
      <c r="G94" s="23"/>
      <c r="H94" s="23"/>
    </row>
    <row r="95" spans="1:12" ht="30" customHeight="1" x14ac:dyDescent="0.25">
      <c r="A95" s="4"/>
      <c r="B95" s="15" t="s">
        <v>75</v>
      </c>
      <c r="C95" s="16" t="s">
        <v>76</v>
      </c>
      <c r="D95" s="17">
        <v>200</v>
      </c>
      <c r="E95" s="17">
        <v>200</v>
      </c>
      <c r="F95" s="17">
        <v>0</v>
      </c>
      <c r="G95" s="17">
        <v>0</v>
      </c>
      <c r="H95" s="17">
        <v>0</v>
      </c>
      <c r="I95" s="2">
        <v>200</v>
      </c>
      <c r="J95" s="2">
        <v>200</v>
      </c>
      <c r="K95" s="2">
        <v>0</v>
      </c>
      <c r="L95" s="2">
        <v>0</v>
      </c>
    </row>
    <row r="96" spans="1:12" ht="30" customHeight="1" x14ac:dyDescent="0.25">
      <c r="A96" s="4"/>
      <c r="B96" s="24" t="s">
        <v>77</v>
      </c>
      <c r="C96" s="24"/>
      <c r="D96" s="17">
        <f>SUM(I95)</f>
        <v>200</v>
      </c>
      <c r="E96" s="17">
        <f>SUM(J95)</f>
        <v>200</v>
      </c>
      <c r="F96" s="17">
        <f>SUM(K95)</f>
        <v>0</v>
      </c>
      <c r="G96" s="17">
        <f>SUM(L95)</f>
        <v>0</v>
      </c>
      <c r="H96" s="17">
        <f>SUM(H95)</f>
        <v>0</v>
      </c>
    </row>
    <row r="97" spans="1:12" ht="30" customHeight="1" x14ac:dyDescent="0.25">
      <c r="A97" s="4"/>
      <c r="B97" s="18"/>
      <c r="C97" s="19"/>
      <c r="D97" s="20"/>
      <c r="E97" s="20"/>
      <c r="F97" s="20"/>
      <c r="G97" s="20"/>
    </row>
    <row r="98" spans="1:12" ht="30" customHeight="1" x14ac:dyDescent="0.25">
      <c r="A98" s="4"/>
      <c r="B98" s="24" t="s">
        <v>78</v>
      </c>
      <c r="C98" s="24"/>
      <c r="D98" s="17">
        <f>SUM(D93,D96)</f>
        <v>25499</v>
      </c>
      <c r="E98" s="17">
        <f>SUM(E93,E96)</f>
        <v>10967</v>
      </c>
      <c r="F98" s="17">
        <f>SUM(F93,F96)</f>
        <v>5190</v>
      </c>
      <c r="G98" s="17">
        <f>SUM(G93,G96)</f>
        <v>4152</v>
      </c>
      <c r="H98" s="17">
        <f>SUM(H93,H96)</f>
        <v>5190</v>
      </c>
    </row>
    <row r="99" spans="1:12" ht="30" customHeight="1" x14ac:dyDescent="0.25">
      <c r="A99" s="4"/>
      <c r="B99" s="18"/>
      <c r="C99" s="19"/>
      <c r="D99" s="20"/>
      <c r="E99" s="20"/>
      <c r="F99" s="20"/>
      <c r="G99" s="20"/>
    </row>
    <row r="100" spans="1:12" ht="30" customHeight="1" x14ac:dyDescent="0.25">
      <c r="A100" s="4"/>
      <c r="B100" s="24" t="s">
        <v>79</v>
      </c>
      <c r="C100" s="24"/>
      <c r="D100" s="17">
        <f>SUM(D69,D78,D98)</f>
        <v>355217</v>
      </c>
      <c r="E100" s="17">
        <f>SUM(E69,E78,E98)</f>
        <v>239314</v>
      </c>
      <c r="F100" s="17">
        <f>SUM(F69,F78,F98)</f>
        <v>41393</v>
      </c>
      <c r="G100" s="17">
        <f>SUM(G69,G78,G98)</f>
        <v>33116</v>
      </c>
      <c r="H100" s="17">
        <f>SUM(H69,H78,H98)</f>
        <v>41394</v>
      </c>
    </row>
    <row r="101" spans="1:12" ht="30" customHeight="1" x14ac:dyDescent="0.25">
      <c r="A101" s="4"/>
      <c r="B101" s="18"/>
      <c r="C101" s="19"/>
      <c r="D101" s="20"/>
      <c r="E101" s="20"/>
      <c r="F101" s="20"/>
      <c r="G101" s="20"/>
    </row>
    <row r="102" spans="1:12" ht="30" customHeight="1" x14ac:dyDescent="0.25">
      <c r="A102" s="4"/>
      <c r="B102" s="24" t="s">
        <v>80</v>
      </c>
      <c r="C102" s="24"/>
      <c r="D102" s="17">
        <f>SUM(D50,D100)</f>
        <v>436987</v>
      </c>
      <c r="E102" s="17">
        <f>SUM(E50,E100)</f>
        <v>263845</v>
      </c>
      <c r="F102" s="17">
        <f>SUM(F50,F100)</f>
        <v>61836</v>
      </c>
      <c r="G102" s="17">
        <f>SUM(G50,G100)</f>
        <v>49469</v>
      </c>
      <c r="H102" s="17">
        <f>SUM(H50,H100)</f>
        <v>61837</v>
      </c>
    </row>
    <row r="103" spans="1:12" ht="30" customHeight="1" x14ac:dyDescent="0.25">
      <c r="A103" s="4"/>
      <c r="B103" s="18"/>
      <c r="C103" s="19"/>
      <c r="D103" s="20"/>
      <c r="E103" s="20"/>
      <c r="F103" s="20"/>
      <c r="G103" s="20"/>
    </row>
    <row r="104" spans="1:12" ht="30" customHeight="1" x14ac:dyDescent="0.25">
      <c r="A104" s="4"/>
      <c r="B104" s="25" t="s">
        <v>81</v>
      </c>
      <c r="C104" s="25"/>
      <c r="D104" s="25"/>
      <c r="E104" s="25"/>
      <c r="F104" s="25"/>
      <c r="G104" s="25"/>
      <c r="H104" s="25"/>
    </row>
    <row r="105" spans="1:12" ht="30" customHeight="1" x14ac:dyDescent="0.25">
      <c r="A105" s="4"/>
      <c r="B105" s="26" t="s">
        <v>82</v>
      </c>
      <c r="C105" s="26"/>
      <c r="D105" s="26"/>
      <c r="E105" s="26"/>
      <c r="F105" s="26"/>
      <c r="G105" s="26"/>
      <c r="H105" s="26"/>
    </row>
    <row r="106" spans="1:12" ht="30" customHeight="1" x14ac:dyDescent="0.25">
      <c r="A106" s="4"/>
      <c r="B106" s="22" t="s">
        <v>83</v>
      </c>
      <c r="C106" s="22"/>
      <c r="D106" s="22"/>
      <c r="E106" s="22"/>
      <c r="F106" s="22"/>
      <c r="G106" s="22"/>
      <c r="H106" s="22"/>
    </row>
    <row r="107" spans="1:12" ht="30" customHeight="1" x14ac:dyDescent="0.25">
      <c r="A107" s="4"/>
      <c r="B107" s="23" t="s">
        <v>12</v>
      </c>
      <c r="C107" s="23"/>
      <c r="D107" s="23"/>
      <c r="E107" s="23"/>
      <c r="F107" s="23"/>
      <c r="G107" s="23"/>
      <c r="H107" s="23"/>
    </row>
    <row r="108" spans="1:12" ht="30" customHeight="1" x14ac:dyDescent="0.25">
      <c r="A108" s="4"/>
      <c r="B108" s="15" t="s">
        <v>13</v>
      </c>
      <c r="C108" s="16" t="s">
        <v>14</v>
      </c>
      <c r="D108" s="17">
        <v>1701556</v>
      </c>
      <c r="E108" s="17">
        <v>549658</v>
      </c>
      <c r="F108" s="17">
        <v>411392</v>
      </c>
      <c r="G108" s="17">
        <v>329114</v>
      </c>
      <c r="H108" s="17">
        <v>411392</v>
      </c>
      <c r="I108" s="2">
        <v>1701556</v>
      </c>
      <c r="J108" s="2">
        <v>549658</v>
      </c>
      <c r="K108" s="2">
        <v>411392</v>
      </c>
      <c r="L108" s="2">
        <v>329114</v>
      </c>
    </row>
    <row r="109" spans="1:12" ht="30" customHeight="1" x14ac:dyDescent="0.25">
      <c r="A109" s="4"/>
      <c r="B109" s="15" t="s">
        <v>15</v>
      </c>
      <c r="C109" s="16" t="s">
        <v>16</v>
      </c>
      <c r="D109" s="17">
        <v>1701556</v>
      </c>
      <c r="E109" s="17">
        <v>549658</v>
      </c>
      <c r="F109" s="17">
        <v>411392</v>
      </c>
      <c r="G109" s="17">
        <v>329114</v>
      </c>
      <c r="H109" s="17">
        <v>411392</v>
      </c>
      <c r="I109" s="2">
        <v>0</v>
      </c>
      <c r="J109" s="2">
        <v>0</v>
      </c>
      <c r="K109" s="2">
        <v>0</v>
      </c>
      <c r="L109" s="2">
        <v>0</v>
      </c>
    </row>
    <row r="110" spans="1:12" ht="30" customHeight="1" x14ac:dyDescent="0.25">
      <c r="A110" s="4"/>
      <c r="B110" s="15" t="s">
        <v>19</v>
      </c>
      <c r="C110" s="16" t="s">
        <v>20</v>
      </c>
      <c r="D110" s="17">
        <v>35237</v>
      </c>
      <c r="E110" s="17">
        <v>10571</v>
      </c>
      <c r="F110" s="17">
        <v>8809</v>
      </c>
      <c r="G110" s="17">
        <v>7048</v>
      </c>
      <c r="H110" s="17">
        <v>8809</v>
      </c>
      <c r="I110" s="2">
        <v>35237</v>
      </c>
      <c r="J110" s="2">
        <v>10571</v>
      </c>
      <c r="K110" s="2">
        <v>8809</v>
      </c>
      <c r="L110" s="2">
        <v>7048</v>
      </c>
    </row>
    <row r="111" spans="1:12" ht="30" customHeight="1" x14ac:dyDescent="0.25">
      <c r="A111" s="4"/>
      <c r="B111" s="15" t="s">
        <v>21</v>
      </c>
      <c r="C111" s="16" t="s">
        <v>22</v>
      </c>
      <c r="D111" s="17">
        <v>33237</v>
      </c>
      <c r="E111" s="17">
        <v>9971</v>
      </c>
      <c r="F111" s="17">
        <v>8309</v>
      </c>
      <c r="G111" s="17">
        <v>6648</v>
      </c>
      <c r="H111" s="17">
        <v>8309</v>
      </c>
      <c r="I111" s="2">
        <v>0</v>
      </c>
      <c r="J111" s="2">
        <v>0</v>
      </c>
      <c r="K111" s="2">
        <v>0</v>
      </c>
      <c r="L111" s="2">
        <v>0</v>
      </c>
    </row>
    <row r="112" spans="1:12" ht="30" customHeight="1" x14ac:dyDescent="0.25">
      <c r="A112" s="4"/>
      <c r="B112" s="15" t="s">
        <v>84</v>
      </c>
      <c r="C112" s="16" t="s">
        <v>85</v>
      </c>
      <c r="D112" s="17">
        <v>2000</v>
      </c>
      <c r="E112" s="17">
        <v>600</v>
      </c>
      <c r="F112" s="17">
        <v>500</v>
      </c>
      <c r="G112" s="17">
        <v>400</v>
      </c>
      <c r="H112" s="17">
        <v>500</v>
      </c>
      <c r="I112" s="2">
        <v>0</v>
      </c>
      <c r="J112" s="2">
        <v>0</v>
      </c>
      <c r="K112" s="2">
        <v>0</v>
      </c>
      <c r="L112" s="2">
        <v>0</v>
      </c>
    </row>
    <row r="113" spans="1:12" ht="30" customHeight="1" x14ac:dyDescent="0.25">
      <c r="A113" s="4"/>
      <c r="B113" s="15" t="s">
        <v>23</v>
      </c>
      <c r="C113" s="16" t="s">
        <v>24</v>
      </c>
      <c r="D113" s="17">
        <v>348713</v>
      </c>
      <c r="E113" s="17">
        <v>104614</v>
      </c>
      <c r="F113" s="17">
        <v>87178</v>
      </c>
      <c r="G113" s="17">
        <v>69743</v>
      </c>
      <c r="H113" s="17">
        <v>87178</v>
      </c>
      <c r="I113" s="2">
        <v>348713</v>
      </c>
      <c r="J113" s="2">
        <v>104614</v>
      </c>
      <c r="K113" s="2">
        <v>87178</v>
      </c>
      <c r="L113" s="2">
        <v>69743</v>
      </c>
    </row>
    <row r="114" spans="1:12" ht="30" customHeight="1" x14ac:dyDescent="0.25">
      <c r="A114" s="4"/>
      <c r="B114" s="15" t="s">
        <v>25</v>
      </c>
      <c r="C114" s="16" t="s">
        <v>26</v>
      </c>
      <c r="D114" s="17">
        <v>185776</v>
      </c>
      <c r="E114" s="17">
        <v>55733</v>
      </c>
      <c r="F114" s="17">
        <v>46444</v>
      </c>
      <c r="G114" s="17">
        <v>37155</v>
      </c>
      <c r="H114" s="17">
        <v>46444</v>
      </c>
      <c r="I114" s="2">
        <v>0</v>
      </c>
      <c r="J114" s="2">
        <v>0</v>
      </c>
      <c r="K114" s="2">
        <v>0</v>
      </c>
      <c r="L114" s="2">
        <v>0</v>
      </c>
    </row>
    <row r="115" spans="1:12" ht="30" customHeight="1" x14ac:dyDescent="0.25">
      <c r="A115" s="4"/>
      <c r="B115" s="15" t="s">
        <v>86</v>
      </c>
      <c r="C115" s="16" t="s">
        <v>87</v>
      </c>
      <c r="D115" s="17">
        <v>42741</v>
      </c>
      <c r="E115" s="17">
        <v>12822</v>
      </c>
      <c r="F115" s="17">
        <v>10685</v>
      </c>
      <c r="G115" s="17">
        <v>8549</v>
      </c>
      <c r="H115" s="17">
        <v>10685</v>
      </c>
      <c r="I115" s="2">
        <v>0</v>
      </c>
      <c r="J115" s="2">
        <v>0</v>
      </c>
      <c r="K115" s="2">
        <v>0</v>
      </c>
      <c r="L115" s="2">
        <v>0</v>
      </c>
    </row>
    <row r="116" spans="1:12" ht="30" customHeight="1" x14ac:dyDescent="0.25">
      <c r="A116" s="4"/>
      <c r="B116" s="15" t="s">
        <v>27</v>
      </c>
      <c r="C116" s="16" t="s">
        <v>28</v>
      </c>
      <c r="D116" s="17">
        <v>76895</v>
      </c>
      <c r="E116" s="17">
        <v>23069</v>
      </c>
      <c r="F116" s="17">
        <v>19224</v>
      </c>
      <c r="G116" s="17">
        <v>15378</v>
      </c>
      <c r="H116" s="17">
        <v>19224</v>
      </c>
      <c r="I116" s="2">
        <v>0</v>
      </c>
      <c r="J116" s="2">
        <v>0</v>
      </c>
      <c r="K116" s="2">
        <v>0</v>
      </c>
      <c r="L116" s="2">
        <v>0</v>
      </c>
    </row>
    <row r="117" spans="1:12" ht="30" customHeight="1" x14ac:dyDescent="0.25">
      <c r="A117" s="4"/>
      <c r="B117" s="15" t="s">
        <v>29</v>
      </c>
      <c r="C117" s="16" t="s">
        <v>30</v>
      </c>
      <c r="D117" s="17">
        <v>43301</v>
      </c>
      <c r="E117" s="17">
        <v>12990</v>
      </c>
      <c r="F117" s="17">
        <v>10825</v>
      </c>
      <c r="G117" s="17">
        <v>8661</v>
      </c>
      <c r="H117" s="17">
        <v>10825</v>
      </c>
      <c r="I117" s="2">
        <v>0</v>
      </c>
      <c r="J117" s="2">
        <v>0</v>
      </c>
      <c r="K117" s="2">
        <v>0</v>
      </c>
      <c r="L117" s="2">
        <v>0</v>
      </c>
    </row>
    <row r="118" spans="1:12" ht="30" customHeight="1" x14ac:dyDescent="0.25">
      <c r="A118" s="4"/>
      <c r="B118" s="15" t="s">
        <v>40</v>
      </c>
      <c r="C118" s="16" t="s">
        <v>41</v>
      </c>
      <c r="D118" s="17">
        <v>380099</v>
      </c>
      <c r="E118" s="17">
        <v>114135</v>
      </c>
      <c r="F118" s="17">
        <v>94987</v>
      </c>
      <c r="G118" s="17">
        <v>75990</v>
      </c>
      <c r="H118" s="17">
        <v>94987</v>
      </c>
      <c r="I118" s="2">
        <v>380099</v>
      </c>
      <c r="J118" s="2">
        <v>114135</v>
      </c>
      <c r="K118" s="2">
        <v>94987</v>
      </c>
      <c r="L118" s="2">
        <v>75990</v>
      </c>
    </row>
    <row r="119" spans="1:12" ht="30" customHeight="1" x14ac:dyDescent="0.25">
      <c r="A119" s="4"/>
      <c r="B119" s="15" t="s">
        <v>54</v>
      </c>
      <c r="C119" s="16" t="s">
        <v>55</v>
      </c>
      <c r="D119" s="17">
        <v>170000</v>
      </c>
      <c r="E119" s="17">
        <v>51000</v>
      </c>
      <c r="F119" s="17">
        <v>42500</v>
      </c>
      <c r="G119" s="17">
        <v>34000</v>
      </c>
      <c r="H119" s="17">
        <v>42500</v>
      </c>
      <c r="I119" s="2">
        <v>0</v>
      </c>
      <c r="J119" s="2">
        <v>0</v>
      </c>
      <c r="K119" s="2">
        <v>0</v>
      </c>
      <c r="L119" s="2">
        <v>0</v>
      </c>
    </row>
    <row r="120" spans="1:12" ht="30" customHeight="1" x14ac:dyDescent="0.25">
      <c r="A120" s="4"/>
      <c r="B120" s="15" t="s">
        <v>42</v>
      </c>
      <c r="C120" s="16" t="s">
        <v>43</v>
      </c>
      <c r="D120" s="17">
        <v>27050</v>
      </c>
      <c r="E120" s="17">
        <v>8220</v>
      </c>
      <c r="F120" s="17">
        <v>6725</v>
      </c>
      <c r="G120" s="17">
        <v>5380</v>
      </c>
      <c r="H120" s="17">
        <v>6725</v>
      </c>
      <c r="I120" s="2">
        <v>0</v>
      </c>
      <c r="J120" s="2">
        <v>0</v>
      </c>
      <c r="K120" s="2">
        <v>0</v>
      </c>
      <c r="L120" s="2">
        <v>0</v>
      </c>
    </row>
    <row r="121" spans="1:12" ht="30" customHeight="1" x14ac:dyDescent="0.25">
      <c r="A121" s="4"/>
      <c r="B121" s="15" t="s">
        <v>44</v>
      </c>
      <c r="C121" s="16" t="s">
        <v>45</v>
      </c>
      <c r="D121" s="17">
        <v>110949</v>
      </c>
      <c r="E121" s="17">
        <v>33285</v>
      </c>
      <c r="F121" s="17">
        <v>27737</v>
      </c>
      <c r="G121" s="17">
        <v>22190</v>
      </c>
      <c r="H121" s="17">
        <v>27737</v>
      </c>
      <c r="I121" s="2">
        <v>0</v>
      </c>
      <c r="J121" s="2">
        <v>0</v>
      </c>
      <c r="K121" s="2">
        <v>0</v>
      </c>
      <c r="L121" s="2">
        <v>0</v>
      </c>
    </row>
    <row r="122" spans="1:12" ht="30" customHeight="1" x14ac:dyDescent="0.25">
      <c r="A122" s="4"/>
      <c r="B122" s="15" t="s">
        <v>46</v>
      </c>
      <c r="C122" s="16" t="s">
        <v>47</v>
      </c>
      <c r="D122" s="17">
        <v>65000</v>
      </c>
      <c r="E122" s="17">
        <v>19500</v>
      </c>
      <c r="F122" s="17">
        <v>16250</v>
      </c>
      <c r="G122" s="17">
        <v>13000</v>
      </c>
      <c r="H122" s="17">
        <v>16250</v>
      </c>
      <c r="I122" s="2">
        <v>0</v>
      </c>
      <c r="J122" s="2">
        <v>0</v>
      </c>
      <c r="K122" s="2">
        <v>0</v>
      </c>
      <c r="L122" s="2">
        <v>0</v>
      </c>
    </row>
    <row r="123" spans="1:12" ht="30" customHeight="1" x14ac:dyDescent="0.25">
      <c r="A123" s="4"/>
      <c r="B123" s="15" t="s">
        <v>48</v>
      </c>
      <c r="C123" s="16" t="s">
        <v>49</v>
      </c>
      <c r="D123" s="17">
        <v>7000</v>
      </c>
      <c r="E123" s="17">
        <v>2100</v>
      </c>
      <c r="F123" s="17">
        <v>1750</v>
      </c>
      <c r="G123" s="17">
        <v>1400</v>
      </c>
      <c r="H123" s="17">
        <v>1750</v>
      </c>
      <c r="I123" s="2">
        <v>0</v>
      </c>
      <c r="J123" s="2">
        <v>0</v>
      </c>
      <c r="K123" s="2">
        <v>0</v>
      </c>
      <c r="L123" s="2">
        <v>0</v>
      </c>
    </row>
    <row r="124" spans="1:12" ht="30" customHeight="1" x14ac:dyDescent="0.25">
      <c r="A124" s="4"/>
      <c r="B124" s="15" t="s">
        <v>56</v>
      </c>
      <c r="C124" s="16" t="s">
        <v>57</v>
      </c>
      <c r="D124" s="17">
        <v>100</v>
      </c>
      <c r="E124" s="17">
        <v>30</v>
      </c>
      <c r="F124" s="17">
        <v>25</v>
      </c>
      <c r="G124" s="17">
        <v>20</v>
      </c>
      <c r="H124" s="17">
        <v>25</v>
      </c>
      <c r="I124" s="2">
        <v>0</v>
      </c>
      <c r="J124" s="2">
        <v>0</v>
      </c>
      <c r="K124" s="2">
        <v>0</v>
      </c>
      <c r="L124" s="2">
        <v>0</v>
      </c>
    </row>
    <row r="125" spans="1:12" ht="30" customHeight="1" x14ac:dyDescent="0.25">
      <c r="A125" s="4"/>
      <c r="B125" s="24" t="s">
        <v>31</v>
      </c>
      <c r="C125" s="24"/>
      <c r="D125" s="17">
        <f>SUM(I108:I124)</f>
        <v>2465605</v>
      </c>
      <c r="E125" s="17">
        <f>SUM(J108:J124)</f>
        <v>778978</v>
      </c>
      <c r="F125" s="17">
        <f>SUM(K108:K124)</f>
        <v>602366</v>
      </c>
      <c r="G125" s="17">
        <f>SUM(L108:L124)</f>
        <v>481895</v>
      </c>
      <c r="H125" s="17">
        <f>SUM(H108+H110+H113+H118)</f>
        <v>602366</v>
      </c>
    </row>
    <row r="126" spans="1:12" ht="30" customHeight="1" x14ac:dyDescent="0.25">
      <c r="A126" s="4"/>
      <c r="B126" s="23" t="s">
        <v>60</v>
      </c>
      <c r="C126" s="23"/>
      <c r="D126" s="23"/>
      <c r="E126" s="23"/>
      <c r="F126" s="23"/>
      <c r="G126" s="23"/>
      <c r="H126" s="23"/>
    </row>
    <row r="127" spans="1:12" ht="30" customHeight="1" x14ac:dyDescent="0.25">
      <c r="A127" s="4"/>
      <c r="B127" s="15" t="s">
        <v>63</v>
      </c>
      <c r="C127" s="16" t="s">
        <v>64</v>
      </c>
      <c r="D127" s="17">
        <v>7604</v>
      </c>
      <c r="E127" s="17">
        <v>7604</v>
      </c>
      <c r="F127" s="17">
        <v>0</v>
      </c>
      <c r="G127" s="17">
        <v>0</v>
      </c>
      <c r="H127" s="17">
        <v>0</v>
      </c>
      <c r="I127" s="2">
        <v>7604</v>
      </c>
      <c r="J127" s="2">
        <v>7604</v>
      </c>
      <c r="K127" s="2">
        <v>0</v>
      </c>
      <c r="L127" s="2">
        <v>0</v>
      </c>
    </row>
    <row r="128" spans="1:12" ht="30" customHeight="1" x14ac:dyDescent="0.25">
      <c r="A128" s="4"/>
      <c r="B128" s="15" t="s">
        <v>88</v>
      </c>
      <c r="C128" s="16" t="s">
        <v>89</v>
      </c>
      <c r="D128" s="17">
        <v>2604</v>
      </c>
      <c r="E128" s="17">
        <v>2604</v>
      </c>
      <c r="F128" s="17">
        <v>0</v>
      </c>
      <c r="G128" s="17">
        <v>0</v>
      </c>
      <c r="H128" s="17">
        <v>0</v>
      </c>
      <c r="I128" s="2">
        <v>0</v>
      </c>
      <c r="J128" s="2">
        <v>0</v>
      </c>
      <c r="K128" s="2">
        <v>0</v>
      </c>
      <c r="L128" s="2">
        <v>0</v>
      </c>
    </row>
    <row r="129" spans="1:12" ht="30" customHeight="1" x14ac:dyDescent="0.25">
      <c r="A129" s="4"/>
      <c r="B129" s="15" t="s">
        <v>90</v>
      </c>
      <c r="C129" s="16" t="s">
        <v>91</v>
      </c>
      <c r="D129" s="17">
        <v>5000</v>
      </c>
      <c r="E129" s="17">
        <v>5000</v>
      </c>
      <c r="F129" s="17">
        <v>0</v>
      </c>
      <c r="G129" s="17">
        <v>0</v>
      </c>
      <c r="H129" s="17">
        <v>0</v>
      </c>
      <c r="I129" s="2">
        <v>0</v>
      </c>
      <c r="J129" s="2">
        <v>0</v>
      </c>
      <c r="K129" s="2">
        <v>0</v>
      </c>
      <c r="L129" s="2">
        <v>0</v>
      </c>
    </row>
    <row r="130" spans="1:12" ht="30" customHeight="1" x14ac:dyDescent="0.25">
      <c r="A130" s="4"/>
      <c r="B130" s="24" t="s">
        <v>67</v>
      </c>
      <c r="C130" s="24"/>
      <c r="D130" s="17">
        <f>SUM(I127:I129)</f>
        <v>7604</v>
      </c>
      <c r="E130" s="17">
        <f>SUM(J127:J129)</f>
        <v>7604</v>
      </c>
      <c r="F130" s="17">
        <f>SUM(K127:K129)</f>
        <v>0</v>
      </c>
      <c r="G130" s="17">
        <f>SUM(L127:L129)</f>
        <v>0</v>
      </c>
      <c r="H130" s="17">
        <f>SUM(H127)</f>
        <v>0</v>
      </c>
    </row>
    <row r="131" spans="1:12" ht="30" customHeight="1" x14ac:dyDescent="0.25">
      <c r="A131" s="4"/>
      <c r="B131" s="18"/>
      <c r="C131" s="19"/>
      <c r="D131" s="20"/>
      <c r="E131" s="20"/>
      <c r="F131" s="20"/>
      <c r="G131" s="20"/>
    </row>
    <row r="132" spans="1:12" ht="30" customHeight="1" x14ac:dyDescent="0.25">
      <c r="A132" s="4"/>
      <c r="B132" s="24" t="s">
        <v>92</v>
      </c>
      <c r="C132" s="24"/>
      <c r="D132" s="17">
        <f>SUM(D125,D130)</f>
        <v>2473209</v>
      </c>
      <c r="E132" s="17">
        <f>SUM(E125,E130)</f>
        <v>786582</v>
      </c>
      <c r="F132" s="17">
        <f>SUM(F125,F130)</f>
        <v>602366</v>
      </c>
      <c r="G132" s="17">
        <f>SUM(G125,G130)</f>
        <v>481895</v>
      </c>
      <c r="H132" s="17">
        <f>SUM(H125,H130)</f>
        <v>602366</v>
      </c>
    </row>
    <row r="133" spans="1:12" ht="30" customHeight="1" x14ac:dyDescent="0.25">
      <c r="A133" s="4"/>
      <c r="B133" s="18"/>
      <c r="C133" s="19"/>
      <c r="D133" s="20"/>
      <c r="E133" s="20"/>
      <c r="F133" s="20"/>
      <c r="G133" s="20"/>
    </row>
    <row r="134" spans="1:12" ht="30" customHeight="1" x14ac:dyDescent="0.25">
      <c r="A134" s="4"/>
      <c r="B134" s="22" t="s">
        <v>93</v>
      </c>
      <c r="C134" s="22"/>
      <c r="D134" s="22"/>
      <c r="E134" s="22"/>
      <c r="F134" s="22"/>
      <c r="G134" s="22"/>
      <c r="H134" s="22"/>
    </row>
    <row r="135" spans="1:12" ht="30" customHeight="1" x14ac:dyDescent="0.25">
      <c r="A135" s="4"/>
      <c r="B135" s="23" t="s">
        <v>12</v>
      </c>
      <c r="C135" s="23"/>
      <c r="D135" s="23"/>
      <c r="E135" s="23"/>
      <c r="F135" s="23"/>
      <c r="G135" s="23"/>
      <c r="H135" s="23"/>
    </row>
    <row r="136" spans="1:12" ht="30" customHeight="1" x14ac:dyDescent="0.25">
      <c r="A136" s="4"/>
      <c r="B136" s="15" t="s">
        <v>13</v>
      </c>
      <c r="C136" s="16" t="s">
        <v>14</v>
      </c>
      <c r="D136" s="17">
        <v>3962135</v>
      </c>
      <c r="E136" s="17">
        <v>1191141</v>
      </c>
      <c r="F136" s="17">
        <v>989784</v>
      </c>
      <c r="G136" s="17">
        <v>791426</v>
      </c>
      <c r="H136" s="17">
        <v>989784</v>
      </c>
      <c r="I136" s="2">
        <v>3962135</v>
      </c>
      <c r="J136" s="2">
        <v>1191141</v>
      </c>
      <c r="K136" s="2">
        <v>989784</v>
      </c>
      <c r="L136" s="2">
        <v>791426</v>
      </c>
    </row>
    <row r="137" spans="1:12" ht="30" customHeight="1" x14ac:dyDescent="0.25">
      <c r="A137" s="4"/>
      <c r="B137" s="15" t="s">
        <v>15</v>
      </c>
      <c r="C137" s="16" t="s">
        <v>16</v>
      </c>
      <c r="D137" s="17">
        <v>3962135</v>
      </c>
      <c r="E137" s="17">
        <v>1191141</v>
      </c>
      <c r="F137" s="17">
        <v>989784</v>
      </c>
      <c r="G137" s="17">
        <v>791426</v>
      </c>
      <c r="H137" s="17">
        <v>989784</v>
      </c>
      <c r="I137" s="2">
        <v>0</v>
      </c>
      <c r="J137" s="2">
        <v>0</v>
      </c>
      <c r="K137" s="2">
        <v>0</v>
      </c>
      <c r="L137" s="2">
        <v>0</v>
      </c>
    </row>
    <row r="138" spans="1:12" ht="30" customHeight="1" x14ac:dyDescent="0.25">
      <c r="A138" s="4"/>
      <c r="B138" s="15" t="s">
        <v>19</v>
      </c>
      <c r="C138" s="16" t="s">
        <v>20</v>
      </c>
      <c r="D138" s="17">
        <v>173108</v>
      </c>
      <c r="E138" s="17">
        <v>51932</v>
      </c>
      <c r="F138" s="17">
        <v>43277</v>
      </c>
      <c r="G138" s="17">
        <v>34622</v>
      </c>
      <c r="H138" s="17">
        <v>43277</v>
      </c>
      <c r="I138" s="2">
        <v>173108</v>
      </c>
      <c r="J138" s="2">
        <v>51932</v>
      </c>
      <c r="K138" s="2">
        <v>43277</v>
      </c>
      <c r="L138" s="2">
        <v>34622</v>
      </c>
    </row>
    <row r="139" spans="1:12" ht="30" customHeight="1" x14ac:dyDescent="0.25">
      <c r="A139" s="4"/>
      <c r="B139" s="15" t="s">
        <v>38</v>
      </c>
      <c r="C139" s="16" t="s">
        <v>39</v>
      </c>
      <c r="D139" s="17">
        <v>9000</v>
      </c>
      <c r="E139" s="17">
        <v>2700</v>
      </c>
      <c r="F139" s="17">
        <v>2250</v>
      </c>
      <c r="G139" s="17">
        <v>1800</v>
      </c>
      <c r="H139" s="17">
        <v>2250</v>
      </c>
      <c r="I139" s="2">
        <v>0</v>
      </c>
      <c r="J139" s="2">
        <v>0</v>
      </c>
      <c r="K139" s="2">
        <v>0</v>
      </c>
      <c r="L139" s="2">
        <v>0</v>
      </c>
    </row>
    <row r="140" spans="1:12" ht="30" customHeight="1" x14ac:dyDescent="0.25">
      <c r="A140" s="4"/>
      <c r="B140" s="15" t="s">
        <v>21</v>
      </c>
      <c r="C140" s="16" t="s">
        <v>22</v>
      </c>
      <c r="D140" s="17">
        <v>106134</v>
      </c>
      <c r="E140" s="17">
        <v>31840</v>
      </c>
      <c r="F140" s="17">
        <v>26533</v>
      </c>
      <c r="G140" s="17">
        <v>21228</v>
      </c>
      <c r="H140" s="17">
        <v>26533</v>
      </c>
      <c r="I140" s="2">
        <v>0</v>
      </c>
      <c r="J140" s="2">
        <v>0</v>
      </c>
      <c r="K140" s="2">
        <v>0</v>
      </c>
      <c r="L140" s="2">
        <v>0</v>
      </c>
    </row>
    <row r="141" spans="1:12" ht="30" customHeight="1" x14ac:dyDescent="0.25">
      <c r="A141" s="4"/>
      <c r="B141" s="15" t="s">
        <v>94</v>
      </c>
      <c r="C141" s="16" t="s">
        <v>95</v>
      </c>
      <c r="D141" s="17">
        <v>19974</v>
      </c>
      <c r="E141" s="17">
        <v>5992</v>
      </c>
      <c r="F141" s="17">
        <v>4994</v>
      </c>
      <c r="G141" s="17">
        <v>3994</v>
      </c>
      <c r="H141" s="17">
        <v>4994</v>
      </c>
      <c r="I141" s="2">
        <v>0</v>
      </c>
      <c r="J141" s="2">
        <v>0</v>
      </c>
      <c r="K141" s="2">
        <v>0</v>
      </c>
      <c r="L141" s="2">
        <v>0</v>
      </c>
    </row>
    <row r="142" spans="1:12" ht="30" customHeight="1" x14ac:dyDescent="0.25">
      <c r="A142" s="4"/>
      <c r="B142" s="15" t="s">
        <v>84</v>
      </c>
      <c r="C142" s="16" t="s">
        <v>85</v>
      </c>
      <c r="D142" s="17">
        <v>38000</v>
      </c>
      <c r="E142" s="17">
        <v>11400</v>
      </c>
      <c r="F142" s="17">
        <v>9500</v>
      </c>
      <c r="G142" s="17">
        <v>7600</v>
      </c>
      <c r="H142" s="17">
        <v>9500</v>
      </c>
      <c r="I142" s="2">
        <v>0</v>
      </c>
      <c r="J142" s="2">
        <v>0</v>
      </c>
      <c r="K142" s="2">
        <v>0</v>
      </c>
      <c r="L142" s="2">
        <v>0</v>
      </c>
    </row>
    <row r="143" spans="1:12" ht="30" customHeight="1" x14ac:dyDescent="0.25">
      <c r="A143" s="4"/>
      <c r="B143" s="15" t="s">
        <v>23</v>
      </c>
      <c r="C143" s="16" t="s">
        <v>24</v>
      </c>
      <c r="D143" s="17">
        <v>892384</v>
      </c>
      <c r="E143" s="17">
        <v>267714</v>
      </c>
      <c r="F143" s="17">
        <v>223097</v>
      </c>
      <c r="G143" s="17">
        <v>178476</v>
      </c>
      <c r="H143" s="17">
        <v>223097</v>
      </c>
      <c r="I143" s="2">
        <v>892384</v>
      </c>
      <c r="J143" s="2">
        <v>267714</v>
      </c>
      <c r="K143" s="2">
        <v>223097</v>
      </c>
      <c r="L143" s="2">
        <v>178476</v>
      </c>
    </row>
    <row r="144" spans="1:12" ht="30" customHeight="1" x14ac:dyDescent="0.25">
      <c r="A144" s="4"/>
      <c r="B144" s="15" t="s">
        <v>25</v>
      </c>
      <c r="C144" s="16" t="s">
        <v>26</v>
      </c>
      <c r="D144" s="17">
        <v>448467</v>
      </c>
      <c r="E144" s="17">
        <v>134540</v>
      </c>
      <c r="F144" s="17">
        <v>112118</v>
      </c>
      <c r="G144" s="17">
        <v>89691</v>
      </c>
      <c r="H144" s="17">
        <v>112118</v>
      </c>
      <c r="I144" s="2">
        <v>0</v>
      </c>
      <c r="J144" s="2">
        <v>0</v>
      </c>
      <c r="K144" s="2">
        <v>0</v>
      </c>
      <c r="L144" s="2">
        <v>0</v>
      </c>
    </row>
    <row r="145" spans="1:12" ht="30" customHeight="1" x14ac:dyDescent="0.25">
      <c r="A145" s="4"/>
      <c r="B145" s="15" t="s">
        <v>86</v>
      </c>
      <c r="C145" s="16" t="s">
        <v>87</v>
      </c>
      <c r="D145" s="17">
        <v>147466</v>
      </c>
      <c r="E145" s="17">
        <v>44239</v>
      </c>
      <c r="F145" s="17">
        <v>36867</v>
      </c>
      <c r="G145" s="17">
        <v>29493</v>
      </c>
      <c r="H145" s="17">
        <v>36867</v>
      </c>
      <c r="I145" s="2">
        <v>0</v>
      </c>
      <c r="J145" s="2">
        <v>0</v>
      </c>
      <c r="K145" s="2">
        <v>0</v>
      </c>
      <c r="L145" s="2">
        <v>0</v>
      </c>
    </row>
    <row r="146" spans="1:12" ht="30" customHeight="1" x14ac:dyDescent="0.25">
      <c r="A146" s="4"/>
      <c r="B146" s="15" t="s">
        <v>27</v>
      </c>
      <c r="C146" s="16" t="s">
        <v>28</v>
      </c>
      <c r="D146" s="17">
        <v>188759</v>
      </c>
      <c r="E146" s="17">
        <v>56627</v>
      </c>
      <c r="F146" s="17">
        <v>47190</v>
      </c>
      <c r="G146" s="17">
        <v>37752</v>
      </c>
      <c r="H146" s="17">
        <v>47190</v>
      </c>
      <c r="I146" s="2">
        <v>0</v>
      </c>
      <c r="J146" s="2">
        <v>0</v>
      </c>
      <c r="K146" s="2">
        <v>0</v>
      </c>
      <c r="L146" s="2">
        <v>0</v>
      </c>
    </row>
    <row r="147" spans="1:12" ht="30" customHeight="1" x14ac:dyDescent="0.25">
      <c r="A147" s="4"/>
      <c r="B147" s="15" t="s">
        <v>29</v>
      </c>
      <c r="C147" s="16" t="s">
        <v>30</v>
      </c>
      <c r="D147" s="17">
        <v>107692</v>
      </c>
      <c r="E147" s="17">
        <v>32308</v>
      </c>
      <c r="F147" s="17">
        <v>26922</v>
      </c>
      <c r="G147" s="17">
        <v>21540</v>
      </c>
      <c r="H147" s="17">
        <v>26922</v>
      </c>
      <c r="I147" s="2">
        <v>0</v>
      </c>
      <c r="J147" s="2">
        <v>0</v>
      </c>
      <c r="K147" s="2">
        <v>0</v>
      </c>
      <c r="L147" s="2">
        <v>0</v>
      </c>
    </row>
    <row r="148" spans="1:12" ht="30" customHeight="1" x14ac:dyDescent="0.25">
      <c r="A148" s="4"/>
      <c r="B148" s="15" t="s">
        <v>40</v>
      </c>
      <c r="C148" s="16" t="s">
        <v>41</v>
      </c>
      <c r="D148" s="17">
        <v>586077</v>
      </c>
      <c r="E148" s="17">
        <v>186897</v>
      </c>
      <c r="F148" s="17">
        <v>142420</v>
      </c>
      <c r="G148" s="17">
        <v>114340</v>
      </c>
      <c r="H148" s="17">
        <v>142420</v>
      </c>
      <c r="I148" s="2">
        <v>586077</v>
      </c>
      <c r="J148" s="2">
        <v>186897</v>
      </c>
      <c r="K148" s="2">
        <v>142420</v>
      </c>
      <c r="L148" s="2">
        <v>114340</v>
      </c>
    </row>
    <row r="149" spans="1:12" ht="30" customHeight="1" x14ac:dyDescent="0.25">
      <c r="A149" s="4"/>
      <c r="B149" s="15" t="s">
        <v>54</v>
      </c>
      <c r="C149" s="16" t="s">
        <v>55</v>
      </c>
      <c r="D149" s="17">
        <v>96611</v>
      </c>
      <c r="E149" s="17">
        <v>28283</v>
      </c>
      <c r="F149" s="17">
        <v>24402</v>
      </c>
      <c r="G149" s="17">
        <v>19524</v>
      </c>
      <c r="H149" s="17">
        <v>24402</v>
      </c>
      <c r="I149" s="2">
        <v>0</v>
      </c>
      <c r="J149" s="2">
        <v>0</v>
      </c>
      <c r="K149" s="2">
        <v>0</v>
      </c>
      <c r="L149" s="2">
        <v>0</v>
      </c>
    </row>
    <row r="150" spans="1:12" ht="30" customHeight="1" x14ac:dyDescent="0.25">
      <c r="A150" s="4"/>
      <c r="B150" s="15" t="s">
        <v>96</v>
      </c>
      <c r="C150" s="16" t="s">
        <v>97</v>
      </c>
      <c r="D150" s="17">
        <v>8460</v>
      </c>
      <c r="E150" s="17">
        <v>2538</v>
      </c>
      <c r="F150" s="17">
        <v>2115</v>
      </c>
      <c r="G150" s="17">
        <v>1692</v>
      </c>
      <c r="H150" s="17">
        <v>2115</v>
      </c>
      <c r="I150" s="2">
        <v>0</v>
      </c>
      <c r="J150" s="2">
        <v>0</v>
      </c>
      <c r="K150" s="2">
        <v>0</v>
      </c>
      <c r="L150" s="2">
        <v>0</v>
      </c>
    </row>
    <row r="151" spans="1:12" ht="30" customHeight="1" x14ac:dyDescent="0.25">
      <c r="A151" s="4"/>
      <c r="B151" s="15" t="s">
        <v>98</v>
      </c>
      <c r="C151" s="16" t="s">
        <v>99</v>
      </c>
      <c r="D151" s="17">
        <v>18271</v>
      </c>
      <c r="E151" s="17">
        <v>5531</v>
      </c>
      <c r="F151" s="17">
        <v>4493</v>
      </c>
      <c r="G151" s="17">
        <v>3604</v>
      </c>
      <c r="H151" s="17">
        <v>4643</v>
      </c>
      <c r="I151" s="2">
        <v>0</v>
      </c>
      <c r="J151" s="2">
        <v>0</v>
      </c>
      <c r="K151" s="2">
        <v>0</v>
      </c>
      <c r="L151" s="2">
        <v>0</v>
      </c>
    </row>
    <row r="152" spans="1:12" ht="30" customHeight="1" x14ac:dyDescent="0.25">
      <c r="A152" s="4"/>
      <c r="B152" s="15" t="s">
        <v>42</v>
      </c>
      <c r="C152" s="16" t="s">
        <v>43</v>
      </c>
      <c r="D152" s="17">
        <v>106141</v>
      </c>
      <c r="E152" s="17">
        <v>42173</v>
      </c>
      <c r="F152" s="17">
        <v>22846</v>
      </c>
      <c r="G152" s="17">
        <v>18276</v>
      </c>
      <c r="H152" s="17">
        <v>22846</v>
      </c>
      <c r="I152" s="2">
        <v>0</v>
      </c>
      <c r="J152" s="2">
        <v>0</v>
      </c>
      <c r="K152" s="2">
        <v>0</v>
      </c>
      <c r="L152" s="2">
        <v>0</v>
      </c>
    </row>
    <row r="153" spans="1:12" ht="30" customHeight="1" x14ac:dyDescent="0.25">
      <c r="A153" s="4"/>
      <c r="B153" s="15" t="s">
        <v>44</v>
      </c>
      <c r="C153" s="16" t="s">
        <v>45</v>
      </c>
      <c r="D153" s="17">
        <v>169000</v>
      </c>
      <c r="E153" s="17">
        <v>50700</v>
      </c>
      <c r="F153" s="17">
        <v>42250</v>
      </c>
      <c r="G153" s="17">
        <v>33800</v>
      </c>
      <c r="H153" s="17">
        <v>42250</v>
      </c>
      <c r="I153" s="2">
        <v>0</v>
      </c>
      <c r="J153" s="2">
        <v>0</v>
      </c>
      <c r="K153" s="2">
        <v>0</v>
      </c>
      <c r="L153" s="2">
        <v>0</v>
      </c>
    </row>
    <row r="154" spans="1:12" ht="30" customHeight="1" x14ac:dyDescent="0.25">
      <c r="A154" s="4"/>
      <c r="B154" s="15" t="s">
        <v>46</v>
      </c>
      <c r="C154" s="16" t="s">
        <v>47</v>
      </c>
      <c r="D154" s="17">
        <v>135372</v>
      </c>
      <c r="E154" s="17">
        <v>42006</v>
      </c>
      <c r="F154" s="17">
        <v>33258</v>
      </c>
      <c r="G154" s="17">
        <v>27000</v>
      </c>
      <c r="H154" s="17">
        <v>33108</v>
      </c>
      <c r="I154" s="2">
        <v>0</v>
      </c>
      <c r="J154" s="2">
        <v>0</v>
      </c>
      <c r="K154" s="2">
        <v>0</v>
      </c>
      <c r="L154" s="2">
        <v>0</v>
      </c>
    </row>
    <row r="155" spans="1:12" ht="30" customHeight="1" x14ac:dyDescent="0.25">
      <c r="A155" s="4"/>
      <c r="B155" s="15" t="s">
        <v>48</v>
      </c>
      <c r="C155" s="16" t="s">
        <v>49</v>
      </c>
      <c r="D155" s="17">
        <v>34722</v>
      </c>
      <c r="E155" s="17">
        <v>10416</v>
      </c>
      <c r="F155" s="17">
        <v>8681</v>
      </c>
      <c r="G155" s="17">
        <v>6944</v>
      </c>
      <c r="H155" s="17">
        <v>8681</v>
      </c>
      <c r="I155" s="2">
        <v>0</v>
      </c>
      <c r="J155" s="2">
        <v>0</v>
      </c>
      <c r="K155" s="2">
        <v>0</v>
      </c>
      <c r="L155" s="2">
        <v>0</v>
      </c>
    </row>
    <row r="156" spans="1:12" ht="30" customHeight="1" x14ac:dyDescent="0.25">
      <c r="A156" s="4"/>
      <c r="B156" s="15" t="s">
        <v>56</v>
      </c>
      <c r="C156" s="16" t="s">
        <v>57</v>
      </c>
      <c r="D156" s="17">
        <v>10000</v>
      </c>
      <c r="E156" s="17">
        <v>3000</v>
      </c>
      <c r="F156" s="17">
        <v>2500</v>
      </c>
      <c r="G156" s="17">
        <v>2000</v>
      </c>
      <c r="H156" s="17">
        <v>2500</v>
      </c>
      <c r="I156" s="2">
        <v>0</v>
      </c>
      <c r="J156" s="2">
        <v>0</v>
      </c>
      <c r="K156" s="2">
        <v>0</v>
      </c>
      <c r="L156" s="2">
        <v>0</v>
      </c>
    </row>
    <row r="157" spans="1:12" ht="30" customHeight="1" x14ac:dyDescent="0.25">
      <c r="A157" s="4"/>
      <c r="B157" s="15" t="s">
        <v>72</v>
      </c>
      <c r="C157" s="16" t="s">
        <v>73</v>
      </c>
      <c r="D157" s="17">
        <v>6500</v>
      </c>
      <c r="E157" s="17">
        <v>1950</v>
      </c>
      <c r="F157" s="17">
        <v>1625</v>
      </c>
      <c r="G157" s="17">
        <v>1300</v>
      </c>
      <c r="H157" s="17">
        <v>1625</v>
      </c>
      <c r="I157" s="2">
        <v>0</v>
      </c>
      <c r="J157" s="2">
        <v>0</v>
      </c>
      <c r="K157" s="2">
        <v>0</v>
      </c>
      <c r="L157" s="2">
        <v>0</v>
      </c>
    </row>
    <row r="158" spans="1:12" ht="30" customHeight="1" x14ac:dyDescent="0.25">
      <c r="A158" s="4"/>
      <c r="B158" s="15" t="s">
        <v>100</v>
      </c>
      <c r="C158" s="16" t="s">
        <v>101</v>
      </c>
      <c r="D158" s="17">
        <v>1000</v>
      </c>
      <c r="E158" s="17">
        <v>300</v>
      </c>
      <c r="F158" s="17">
        <v>250</v>
      </c>
      <c r="G158" s="17">
        <v>200</v>
      </c>
      <c r="H158" s="17">
        <v>250</v>
      </c>
      <c r="I158" s="2">
        <v>0</v>
      </c>
      <c r="J158" s="2">
        <v>0</v>
      </c>
      <c r="K158" s="2">
        <v>0</v>
      </c>
      <c r="L158" s="2">
        <v>0</v>
      </c>
    </row>
    <row r="159" spans="1:12" ht="30" customHeight="1" x14ac:dyDescent="0.25">
      <c r="A159" s="4"/>
      <c r="B159" s="15" t="s">
        <v>102</v>
      </c>
      <c r="C159" s="16" t="s">
        <v>103</v>
      </c>
      <c r="D159" s="17">
        <v>16751</v>
      </c>
      <c r="E159" s="17">
        <v>5025</v>
      </c>
      <c r="F159" s="17">
        <v>4188</v>
      </c>
      <c r="G159" s="17">
        <v>3350</v>
      </c>
      <c r="H159" s="17">
        <v>4188</v>
      </c>
      <c r="I159" s="2">
        <v>16751</v>
      </c>
      <c r="J159" s="2">
        <v>5025</v>
      </c>
      <c r="K159" s="2">
        <v>4188</v>
      </c>
      <c r="L159" s="2">
        <v>3350</v>
      </c>
    </row>
    <row r="160" spans="1:12" ht="30" customHeight="1" x14ac:dyDescent="0.25">
      <c r="A160" s="4"/>
      <c r="B160" s="15" t="s">
        <v>104</v>
      </c>
      <c r="C160" s="16" t="s">
        <v>105</v>
      </c>
      <c r="D160" s="17">
        <v>500</v>
      </c>
      <c r="E160" s="17">
        <v>150</v>
      </c>
      <c r="F160" s="17">
        <v>125</v>
      </c>
      <c r="G160" s="17">
        <v>100</v>
      </c>
      <c r="H160" s="17">
        <v>125</v>
      </c>
      <c r="I160" s="2">
        <v>0</v>
      </c>
      <c r="J160" s="2">
        <v>0</v>
      </c>
      <c r="K160" s="2">
        <v>0</v>
      </c>
      <c r="L160" s="2">
        <v>0</v>
      </c>
    </row>
    <row r="161" spans="1:12" ht="30" customHeight="1" x14ac:dyDescent="0.25">
      <c r="A161" s="4"/>
      <c r="B161" s="15" t="s">
        <v>106</v>
      </c>
      <c r="C161" s="16" t="s">
        <v>107</v>
      </c>
      <c r="D161" s="17">
        <v>16251</v>
      </c>
      <c r="E161" s="17">
        <v>4875</v>
      </c>
      <c r="F161" s="17">
        <v>4063</v>
      </c>
      <c r="G161" s="17">
        <v>3250</v>
      </c>
      <c r="H161" s="17">
        <v>4063</v>
      </c>
      <c r="I161" s="2">
        <v>0</v>
      </c>
      <c r="J161" s="2">
        <v>0</v>
      </c>
      <c r="K161" s="2">
        <v>0</v>
      </c>
      <c r="L161" s="2">
        <v>0</v>
      </c>
    </row>
    <row r="162" spans="1:12" ht="30" customHeight="1" x14ac:dyDescent="0.25">
      <c r="A162" s="4"/>
      <c r="B162" s="15" t="s">
        <v>108</v>
      </c>
      <c r="C162" s="16" t="s">
        <v>109</v>
      </c>
      <c r="D162" s="17">
        <v>38552</v>
      </c>
      <c r="E162" s="17">
        <v>11566</v>
      </c>
      <c r="F162" s="17">
        <v>9638</v>
      </c>
      <c r="G162" s="17">
        <v>7710</v>
      </c>
      <c r="H162" s="17">
        <v>9638</v>
      </c>
      <c r="I162" s="2">
        <v>38552</v>
      </c>
      <c r="J162" s="2">
        <v>11566</v>
      </c>
      <c r="K162" s="2">
        <v>9638</v>
      </c>
      <c r="L162" s="2">
        <v>7710</v>
      </c>
    </row>
    <row r="163" spans="1:12" ht="30" customHeight="1" x14ac:dyDescent="0.25">
      <c r="A163" s="4"/>
      <c r="B163" s="24" t="s">
        <v>31</v>
      </c>
      <c r="C163" s="24"/>
      <c r="D163" s="17">
        <f>SUM(I136:I162)</f>
        <v>5669007</v>
      </c>
      <c r="E163" s="17">
        <f>SUM(J136:J162)</f>
        <v>1714275</v>
      </c>
      <c r="F163" s="17">
        <f>SUM(K136:K162)</f>
        <v>1412404</v>
      </c>
      <c r="G163" s="17">
        <f>SUM(L136:L162)</f>
        <v>1129924</v>
      </c>
      <c r="H163" s="17">
        <f>SUM(H136+H138+H143+H148+H159+H162)</f>
        <v>1412404</v>
      </c>
    </row>
    <row r="164" spans="1:12" ht="30" customHeight="1" x14ac:dyDescent="0.25">
      <c r="A164" s="4"/>
      <c r="B164" s="23" t="s">
        <v>60</v>
      </c>
      <c r="C164" s="23"/>
      <c r="D164" s="23"/>
      <c r="E164" s="23"/>
      <c r="F164" s="23"/>
      <c r="G164" s="23"/>
      <c r="H164" s="23"/>
    </row>
    <row r="165" spans="1:12" ht="30" customHeight="1" x14ac:dyDescent="0.25">
      <c r="A165" s="4"/>
      <c r="B165" s="15" t="s">
        <v>63</v>
      </c>
      <c r="C165" s="16" t="s">
        <v>64</v>
      </c>
      <c r="D165" s="17">
        <v>45000</v>
      </c>
      <c r="E165" s="17">
        <v>13500</v>
      </c>
      <c r="F165" s="17">
        <v>11250</v>
      </c>
      <c r="G165" s="17">
        <v>9000</v>
      </c>
      <c r="H165" s="17">
        <v>11250</v>
      </c>
      <c r="I165" s="2">
        <v>45000</v>
      </c>
      <c r="J165" s="2">
        <v>13500</v>
      </c>
      <c r="K165" s="2">
        <v>11250</v>
      </c>
      <c r="L165" s="2">
        <v>9000</v>
      </c>
    </row>
    <row r="166" spans="1:12" ht="30" customHeight="1" x14ac:dyDescent="0.25">
      <c r="A166" s="4"/>
      <c r="B166" s="15" t="s">
        <v>88</v>
      </c>
      <c r="C166" s="16" t="s">
        <v>89</v>
      </c>
      <c r="D166" s="17">
        <v>45000</v>
      </c>
      <c r="E166" s="17">
        <v>13500</v>
      </c>
      <c r="F166" s="17">
        <v>11250</v>
      </c>
      <c r="G166" s="17">
        <v>9000</v>
      </c>
      <c r="H166" s="17">
        <v>11250</v>
      </c>
      <c r="I166" s="2">
        <v>0</v>
      </c>
      <c r="J166" s="2">
        <v>0</v>
      </c>
      <c r="K166" s="2">
        <v>0</v>
      </c>
      <c r="L166" s="2">
        <v>0</v>
      </c>
    </row>
    <row r="167" spans="1:12" ht="30" customHeight="1" x14ac:dyDescent="0.25">
      <c r="A167" s="4"/>
      <c r="B167" s="24" t="s">
        <v>67</v>
      </c>
      <c r="C167" s="24"/>
      <c r="D167" s="17">
        <f>SUM(I165:I166)</f>
        <v>45000</v>
      </c>
      <c r="E167" s="17">
        <f>SUM(J165:J166)</f>
        <v>13500</v>
      </c>
      <c r="F167" s="17">
        <f>SUM(K165:K166)</f>
        <v>11250</v>
      </c>
      <c r="G167" s="17">
        <f>SUM(L165:L166)</f>
        <v>9000</v>
      </c>
      <c r="H167" s="17">
        <f>SUM(H165)</f>
        <v>11250</v>
      </c>
    </row>
    <row r="168" spans="1:12" ht="30" customHeight="1" x14ac:dyDescent="0.25">
      <c r="A168" s="4"/>
      <c r="B168" s="18"/>
      <c r="C168" s="19"/>
      <c r="D168" s="20"/>
      <c r="E168" s="20"/>
      <c r="F168" s="20"/>
      <c r="G168" s="20"/>
    </row>
    <row r="169" spans="1:12" ht="30" customHeight="1" x14ac:dyDescent="0.25">
      <c r="A169" s="4"/>
      <c r="B169" s="24" t="s">
        <v>110</v>
      </c>
      <c r="C169" s="24"/>
      <c r="D169" s="17">
        <f>SUM(D163,D167)</f>
        <v>5714007</v>
      </c>
      <c r="E169" s="17">
        <f>SUM(E163,E167)</f>
        <v>1727775</v>
      </c>
      <c r="F169" s="17">
        <f>SUM(F163,F167)</f>
        <v>1423654</v>
      </c>
      <c r="G169" s="17">
        <f>SUM(G163,G167)</f>
        <v>1138924</v>
      </c>
      <c r="H169" s="17">
        <f>SUM(H163,H167)</f>
        <v>1423654</v>
      </c>
    </row>
    <row r="170" spans="1:12" ht="30" customHeight="1" x14ac:dyDescent="0.25">
      <c r="A170" s="4"/>
      <c r="B170" s="18"/>
      <c r="C170" s="19"/>
      <c r="D170" s="20"/>
      <c r="E170" s="20"/>
      <c r="F170" s="20"/>
      <c r="G170" s="20"/>
    </row>
    <row r="171" spans="1:12" ht="30" customHeight="1" x14ac:dyDescent="0.25">
      <c r="A171" s="4"/>
      <c r="B171" s="24" t="s">
        <v>111</v>
      </c>
      <c r="C171" s="24"/>
      <c r="D171" s="17">
        <f>SUM(D132,D169)</f>
        <v>8187216</v>
      </c>
      <c r="E171" s="17">
        <f>SUM(E132,E169)</f>
        <v>2514357</v>
      </c>
      <c r="F171" s="17">
        <f>SUM(F132,F169)</f>
        <v>2026020</v>
      </c>
      <c r="G171" s="17">
        <f>SUM(G132,G169)</f>
        <v>1620819</v>
      </c>
      <c r="H171" s="17">
        <f>SUM(H132,H169)</f>
        <v>2026020</v>
      </c>
    </row>
    <row r="172" spans="1:12" ht="30" customHeight="1" x14ac:dyDescent="0.25">
      <c r="A172" s="4"/>
      <c r="B172" s="18"/>
      <c r="C172" s="19"/>
      <c r="D172" s="20"/>
      <c r="E172" s="20"/>
      <c r="F172" s="20"/>
      <c r="G172" s="20"/>
    </row>
    <row r="173" spans="1:12" ht="30" customHeight="1" x14ac:dyDescent="0.25">
      <c r="A173" s="4"/>
      <c r="B173" s="24" t="s">
        <v>112</v>
      </c>
      <c r="C173" s="24"/>
      <c r="D173" s="17">
        <f>SUM(D171)</f>
        <v>8187216</v>
      </c>
      <c r="E173" s="17">
        <f>SUM(E171)</f>
        <v>2514357</v>
      </c>
      <c r="F173" s="17">
        <f>SUM(F171)</f>
        <v>2026020</v>
      </c>
      <c r="G173" s="17">
        <f>SUM(G171)</f>
        <v>1620819</v>
      </c>
      <c r="H173" s="17">
        <f>SUM(H171)</f>
        <v>2026020</v>
      </c>
    </row>
    <row r="174" spans="1:12" ht="30" customHeight="1" x14ac:dyDescent="0.25">
      <c r="A174" s="4"/>
      <c r="B174" s="18"/>
      <c r="C174" s="19"/>
      <c r="D174" s="20"/>
      <c r="E174" s="20"/>
      <c r="F174" s="20"/>
      <c r="G174" s="20"/>
    </row>
    <row r="175" spans="1:12" ht="30" customHeight="1" x14ac:dyDescent="0.25">
      <c r="A175" s="4"/>
      <c r="B175" s="25" t="s">
        <v>113</v>
      </c>
      <c r="C175" s="25"/>
      <c r="D175" s="25"/>
      <c r="E175" s="25"/>
      <c r="F175" s="25"/>
      <c r="G175" s="25"/>
      <c r="H175" s="25"/>
    </row>
    <row r="176" spans="1:12" ht="30" customHeight="1" x14ac:dyDescent="0.25">
      <c r="A176" s="4"/>
      <c r="B176" s="26" t="s">
        <v>82</v>
      </c>
      <c r="C176" s="26"/>
      <c r="D176" s="26"/>
      <c r="E176" s="26"/>
      <c r="F176" s="26"/>
      <c r="G176" s="26"/>
      <c r="H176" s="26"/>
    </row>
    <row r="177" spans="1:12" ht="30" customHeight="1" x14ac:dyDescent="0.25">
      <c r="A177" s="4"/>
      <c r="B177" s="22" t="s">
        <v>114</v>
      </c>
      <c r="C177" s="22"/>
      <c r="D177" s="22"/>
      <c r="E177" s="22"/>
      <c r="F177" s="22"/>
      <c r="G177" s="22"/>
      <c r="H177" s="22"/>
    </row>
    <row r="178" spans="1:12" ht="30" customHeight="1" x14ac:dyDescent="0.25">
      <c r="A178" s="4"/>
      <c r="B178" s="23" t="s">
        <v>12</v>
      </c>
      <c r="C178" s="23"/>
      <c r="D178" s="23"/>
      <c r="E178" s="23"/>
      <c r="F178" s="23"/>
      <c r="G178" s="23"/>
      <c r="H178" s="23"/>
    </row>
    <row r="179" spans="1:12" ht="30" customHeight="1" x14ac:dyDescent="0.25">
      <c r="A179" s="4"/>
      <c r="B179" s="15" t="s">
        <v>13</v>
      </c>
      <c r="C179" s="16" t="s">
        <v>14</v>
      </c>
      <c r="D179" s="17">
        <v>141003</v>
      </c>
      <c r="E179" s="17">
        <v>51274</v>
      </c>
      <c r="F179" s="17">
        <v>32047</v>
      </c>
      <c r="G179" s="17">
        <v>25635</v>
      </c>
      <c r="H179" s="17">
        <v>32047</v>
      </c>
      <c r="I179" s="2">
        <v>141003</v>
      </c>
      <c r="J179" s="2">
        <v>51274</v>
      </c>
      <c r="K179" s="2">
        <v>32047</v>
      </c>
      <c r="L179" s="2">
        <v>25635</v>
      </c>
    </row>
    <row r="180" spans="1:12" ht="30" customHeight="1" x14ac:dyDescent="0.25">
      <c r="A180" s="4"/>
      <c r="B180" s="15" t="s">
        <v>15</v>
      </c>
      <c r="C180" s="16" t="s">
        <v>16</v>
      </c>
      <c r="D180" s="17">
        <v>141003</v>
      </c>
      <c r="E180" s="17">
        <v>51274</v>
      </c>
      <c r="F180" s="17">
        <v>32047</v>
      </c>
      <c r="G180" s="17">
        <v>25635</v>
      </c>
      <c r="H180" s="17">
        <v>32047</v>
      </c>
      <c r="I180" s="2">
        <v>0</v>
      </c>
      <c r="J180" s="2">
        <v>0</v>
      </c>
      <c r="K180" s="2">
        <v>0</v>
      </c>
      <c r="L180" s="2">
        <v>0</v>
      </c>
    </row>
    <row r="181" spans="1:12" ht="30" customHeight="1" x14ac:dyDescent="0.25">
      <c r="A181" s="4"/>
      <c r="B181" s="15" t="s">
        <v>23</v>
      </c>
      <c r="C181" s="16" t="s">
        <v>24</v>
      </c>
      <c r="D181" s="17">
        <v>25576</v>
      </c>
      <c r="E181" s="17">
        <v>10729</v>
      </c>
      <c r="F181" s="17">
        <v>5303</v>
      </c>
      <c r="G181" s="17">
        <v>4241</v>
      </c>
      <c r="H181" s="17">
        <v>5303</v>
      </c>
      <c r="I181" s="2">
        <v>25576</v>
      </c>
      <c r="J181" s="2">
        <v>10729</v>
      </c>
      <c r="K181" s="2">
        <v>5303</v>
      </c>
      <c r="L181" s="2">
        <v>4241</v>
      </c>
    </row>
    <row r="182" spans="1:12" ht="30" customHeight="1" x14ac:dyDescent="0.25">
      <c r="A182" s="4"/>
      <c r="B182" s="15" t="s">
        <v>25</v>
      </c>
      <c r="C182" s="16" t="s">
        <v>26</v>
      </c>
      <c r="D182" s="17">
        <v>17250</v>
      </c>
      <c r="E182" s="17">
        <v>7450</v>
      </c>
      <c r="F182" s="17">
        <v>3500</v>
      </c>
      <c r="G182" s="17">
        <v>2800</v>
      </c>
      <c r="H182" s="17">
        <v>3500</v>
      </c>
      <c r="I182" s="2">
        <v>0</v>
      </c>
      <c r="J182" s="2">
        <v>0</v>
      </c>
      <c r="K182" s="2">
        <v>0</v>
      </c>
      <c r="L182" s="2">
        <v>0</v>
      </c>
    </row>
    <row r="183" spans="1:12" ht="30" customHeight="1" x14ac:dyDescent="0.25">
      <c r="A183" s="4"/>
      <c r="B183" s="15" t="s">
        <v>27</v>
      </c>
      <c r="C183" s="16" t="s">
        <v>28</v>
      </c>
      <c r="D183" s="17">
        <v>5826</v>
      </c>
      <c r="E183" s="17">
        <v>2179</v>
      </c>
      <c r="F183" s="17">
        <v>1303</v>
      </c>
      <c r="G183" s="17">
        <v>1041</v>
      </c>
      <c r="H183" s="17">
        <v>1303</v>
      </c>
      <c r="I183" s="2">
        <v>0</v>
      </c>
      <c r="J183" s="2">
        <v>0</v>
      </c>
      <c r="K183" s="2">
        <v>0</v>
      </c>
      <c r="L183" s="2">
        <v>0</v>
      </c>
    </row>
    <row r="184" spans="1:12" ht="30" customHeight="1" x14ac:dyDescent="0.25">
      <c r="A184" s="4"/>
      <c r="B184" s="15" t="s">
        <v>29</v>
      </c>
      <c r="C184" s="16" t="s">
        <v>30</v>
      </c>
      <c r="D184" s="17">
        <v>2500</v>
      </c>
      <c r="E184" s="17">
        <v>1100</v>
      </c>
      <c r="F184" s="17">
        <v>500</v>
      </c>
      <c r="G184" s="17">
        <v>400</v>
      </c>
      <c r="H184" s="17">
        <v>500</v>
      </c>
      <c r="I184" s="2">
        <v>0</v>
      </c>
      <c r="J184" s="2">
        <v>0</v>
      </c>
      <c r="K184" s="2">
        <v>0</v>
      </c>
      <c r="L184" s="2">
        <v>0</v>
      </c>
    </row>
    <row r="185" spans="1:12" ht="30" customHeight="1" x14ac:dyDescent="0.25">
      <c r="A185" s="4"/>
      <c r="B185" s="15" t="s">
        <v>40</v>
      </c>
      <c r="C185" s="16" t="s">
        <v>41</v>
      </c>
      <c r="D185" s="17">
        <v>7762</v>
      </c>
      <c r="E185" s="17">
        <v>7762</v>
      </c>
      <c r="F185" s="17">
        <v>0</v>
      </c>
      <c r="G185" s="17">
        <v>0</v>
      </c>
      <c r="H185" s="17">
        <v>0</v>
      </c>
      <c r="I185" s="2">
        <v>7762</v>
      </c>
      <c r="J185" s="2">
        <v>7762</v>
      </c>
      <c r="K185" s="2">
        <v>0</v>
      </c>
      <c r="L185" s="2">
        <v>0</v>
      </c>
    </row>
    <row r="186" spans="1:12" ht="30" customHeight="1" x14ac:dyDescent="0.25">
      <c r="A186" s="4"/>
      <c r="B186" s="15" t="s">
        <v>115</v>
      </c>
      <c r="C186" s="16" t="s">
        <v>116</v>
      </c>
      <c r="D186" s="17">
        <v>6000</v>
      </c>
      <c r="E186" s="17">
        <v>6000</v>
      </c>
      <c r="F186" s="17">
        <v>0</v>
      </c>
      <c r="G186" s="17">
        <v>0</v>
      </c>
      <c r="H186" s="17">
        <v>0</v>
      </c>
      <c r="I186" s="2">
        <v>0</v>
      </c>
      <c r="J186" s="2">
        <v>0</v>
      </c>
      <c r="K186" s="2">
        <v>0</v>
      </c>
      <c r="L186" s="2">
        <v>0</v>
      </c>
    </row>
    <row r="187" spans="1:12" ht="30" customHeight="1" x14ac:dyDescent="0.25">
      <c r="A187" s="4"/>
      <c r="B187" s="15" t="s">
        <v>42</v>
      </c>
      <c r="C187" s="16" t="s">
        <v>43</v>
      </c>
      <c r="D187" s="17">
        <v>450</v>
      </c>
      <c r="E187" s="17">
        <v>450</v>
      </c>
      <c r="F187" s="17">
        <v>0</v>
      </c>
      <c r="G187" s="17">
        <v>0</v>
      </c>
      <c r="H187" s="17">
        <v>0</v>
      </c>
      <c r="I187" s="2">
        <v>0</v>
      </c>
      <c r="J187" s="2">
        <v>0</v>
      </c>
      <c r="K187" s="2">
        <v>0</v>
      </c>
      <c r="L187" s="2">
        <v>0</v>
      </c>
    </row>
    <row r="188" spans="1:12" ht="30" customHeight="1" x14ac:dyDescent="0.25">
      <c r="A188" s="4"/>
      <c r="B188" s="15" t="s">
        <v>46</v>
      </c>
      <c r="C188" s="16" t="s">
        <v>47</v>
      </c>
      <c r="D188" s="17">
        <v>712</v>
      </c>
      <c r="E188" s="17">
        <v>712</v>
      </c>
      <c r="F188" s="17">
        <v>0</v>
      </c>
      <c r="G188" s="17">
        <v>0</v>
      </c>
      <c r="H188" s="17">
        <v>0</v>
      </c>
      <c r="I188" s="2">
        <v>0</v>
      </c>
      <c r="J188" s="2">
        <v>0</v>
      </c>
      <c r="K188" s="2">
        <v>0</v>
      </c>
      <c r="L188" s="2">
        <v>0</v>
      </c>
    </row>
    <row r="189" spans="1:12" ht="30" customHeight="1" x14ac:dyDescent="0.25">
      <c r="A189" s="4"/>
      <c r="B189" s="15" t="s">
        <v>56</v>
      </c>
      <c r="C189" s="16" t="s">
        <v>57</v>
      </c>
      <c r="D189" s="17">
        <v>600</v>
      </c>
      <c r="E189" s="17">
        <v>600</v>
      </c>
      <c r="F189" s="17">
        <v>0</v>
      </c>
      <c r="G189" s="17">
        <v>0</v>
      </c>
      <c r="H189" s="17">
        <v>0</v>
      </c>
      <c r="I189" s="2">
        <v>0</v>
      </c>
      <c r="J189" s="2">
        <v>0</v>
      </c>
      <c r="K189" s="2">
        <v>0</v>
      </c>
      <c r="L189" s="2">
        <v>0</v>
      </c>
    </row>
    <row r="190" spans="1:12" ht="30" customHeight="1" x14ac:dyDescent="0.25">
      <c r="A190" s="4"/>
      <c r="B190" s="24" t="s">
        <v>31</v>
      </c>
      <c r="C190" s="24"/>
      <c r="D190" s="17">
        <f>SUM(I179:I189)</f>
        <v>174341</v>
      </c>
      <c r="E190" s="17">
        <f>SUM(J179:J189)</f>
        <v>69765</v>
      </c>
      <c r="F190" s="17">
        <f>SUM(K179:K189)</f>
        <v>37350</v>
      </c>
      <c r="G190" s="17">
        <f>SUM(L179:L189)</f>
        <v>29876</v>
      </c>
      <c r="H190" s="17">
        <f>SUM(H179+H181+H185)</f>
        <v>37350</v>
      </c>
    </row>
    <row r="191" spans="1:12" ht="30" customHeight="1" x14ac:dyDescent="0.25">
      <c r="A191" s="4"/>
      <c r="B191" s="18"/>
      <c r="C191" s="19"/>
      <c r="D191" s="20"/>
      <c r="E191" s="20"/>
      <c r="F191" s="20"/>
      <c r="G191" s="20"/>
    </row>
    <row r="192" spans="1:12" ht="30" customHeight="1" x14ac:dyDescent="0.25">
      <c r="A192" s="4"/>
      <c r="B192" s="24" t="s">
        <v>117</v>
      </c>
      <c r="C192" s="24"/>
      <c r="D192" s="17">
        <f>SUM(D190)</f>
        <v>174341</v>
      </c>
      <c r="E192" s="17">
        <f>SUM(E190)</f>
        <v>69765</v>
      </c>
      <c r="F192" s="17">
        <f>SUM(F190)</f>
        <v>37350</v>
      </c>
      <c r="G192" s="17">
        <f>SUM(G190)</f>
        <v>29876</v>
      </c>
      <c r="H192" s="17">
        <f>SUM(H190)</f>
        <v>37350</v>
      </c>
    </row>
    <row r="193" spans="1:12" ht="30" customHeight="1" x14ac:dyDescent="0.25">
      <c r="A193" s="4"/>
      <c r="B193" s="18"/>
      <c r="C193" s="19"/>
      <c r="D193" s="20"/>
      <c r="E193" s="20"/>
      <c r="F193" s="20"/>
      <c r="G193" s="20"/>
    </row>
    <row r="194" spans="1:12" ht="30" customHeight="1" x14ac:dyDescent="0.25">
      <c r="A194" s="4"/>
      <c r="B194" s="22" t="s">
        <v>118</v>
      </c>
      <c r="C194" s="22"/>
      <c r="D194" s="22"/>
      <c r="E194" s="22"/>
      <c r="F194" s="22"/>
      <c r="G194" s="22"/>
      <c r="H194" s="22"/>
    </row>
    <row r="195" spans="1:12" ht="30" customHeight="1" x14ac:dyDescent="0.25">
      <c r="A195" s="4"/>
      <c r="B195" s="23" t="s">
        <v>60</v>
      </c>
      <c r="C195" s="23"/>
      <c r="D195" s="23"/>
      <c r="E195" s="23"/>
      <c r="F195" s="23"/>
      <c r="G195" s="23"/>
      <c r="H195" s="23"/>
    </row>
    <row r="196" spans="1:12" ht="30" customHeight="1" x14ac:dyDescent="0.25">
      <c r="A196" s="4"/>
      <c r="B196" s="15" t="s">
        <v>63</v>
      </c>
      <c r="C196" s="16" t="s">
        <v>64</v>
      </c>
      <c r="D196" s="17">
        <v>37000</v>
      </c>
      <c r="E196" s="17">
        <v>37000</v>
      </c>
      <c r="F196" s="17">
        <v>0</v>
      </c>
      <c r="G196" s="17">
        <v>0</v>
      </c>
      <c r="H196" s="17">
        <v>0</v>
      </c>
      <c r="I196" s="2">
        <v>37000</v>
      </c>
      <c r="J196" s="2">
        <v>37000</v>
      </c>
      <c r="K196" s="2">
        <v>0</v>
      </c>
      <c r="L196" s="2">
        <v>0</v>
      </c>
    </row>
    <row r="197" spans="1:12" ht="30" customHeight="1" x14ac:dyDescent="0.25">
      <c r="A197" s="4"/>
      <c r="B197" s="15" t="s">
        <v>88</v>
      </c>
      <c r="C197" s="16" t="s">
        <v>89</v>
      </c>
      <c r="D197" s="17">
        <v>37000</v>
      </c>
      <c r="E197" s="17">
        <v>37000</v>
      </c>
      <c r="F197" s="17">
        <v>0</v>
      </c>
      <c r="G197" s="17">
        <v>0</v>
      </c>
      <c r="H197" s="17">
        <v>0</v>
      </c>
      <c r="I197" s="2">
        <v>0</v>
      </c>
      <c r="J197" s="2">
        <v>0</v>
      </c>
      <c r="K197" s="2">
        <v>0</v>
      </c>
      <c r="L197" s="2">
        <v>0</v>
      </c>
    </row>
    <row r="198" spans="1:12" ht="30" customHeight="1" x14ac:dyDescent="0.25">
      <c r="A198" s="4"/>
      <c r="B198" s="24" t="s">
        <v>67</v>
      </c>
      <c r="C198" s="24"/>
      <c r="D198" s="17">
        <f>SUM(I196:I197)</f>
        <v>37000</v>
      </c>
      <c r="E198" s="17">
        <f>SUM(J196:J197)</f>
        <v>37000</v>
      </c>
      <c r="F198" s="17">
        <f>SUM(K196:K197)</f>
        <v>0</v>
      </c>
      <c r="G198" s="17">
        <f>SUM(L196:L197)</f>
        <v>0</v>
      </c>
      <c r="H198" s="17">
        <f>SUM(H196)</f>
        <v>0</v>
      </c>
    </row>
    <row r="199" spans="1:12" ht="30" customHeight="1" x14ac:dyDescent="0.25">
      <c r="A199" s="4"/>
      <c r="B199" s="18"/>
      <c r="C199" s="19"/>
      <c r="D199" s="20"/>
      <c r="E199" s="20"/>
      <c r="F199" s="20"/>
      <c r="G199" s="20"/>
    </row>
    <row r="200" spans="1:12" ht="30" customHeight="1" x14ac:dyDescent="0.25">
      <c r="A200" s="4"/>
      <c r="B200" s="24" t="s">
        <v>119</v>
      </c>
      <c r="C200" s="24"/>
      <c r="D200" s="17">
        <f>SUM(D198)</f>
        <v>37000</v>
      </c>
      <c r="E200" s="17">
        <f>SUM(E198)</f>
        <v>37000</v>
      </c>
      <c r="F200" s="17">
        <f>SUM(F198)</f>
        <v>0</v>
      </c>
      <c r="G200" s="17">
        <f>SUM(G198)</f>
        <v>0</v>
      </c>
      <c r="H200" s="17">
        <f>SUM(H198)</f>
        <v>0</v>
      </c>
    </row>
    <row r="201" spans="1:12" ht="30" customHeight="1" x14ac:dyDescent="0.25">
      <c r="A201" s="4"/>
      <c r="B201" s="18"/>
      <c r="C201" s="19"/>
      <c r="D201" s="20"/>
      <c r="E201" s="20"/>
      <c r="F201" s="20"/>
      <c r="G201" s="20"/>
    </row>
    <row r="202" spans="1:12" ht="30" customHeight="1" x14ac:dyDescent="0.25">
      <c r="A202" s="4"/>
      <c r="B202" s="24" t="s">
        <v>111</v>
      </c>
      <c r="C202" s="24"/>
      <c r="D202" s="17">
        <f>SUM(D192,D200)</f>
        <v>211341</v>
      </c>
      <c r="E202" s="17">
        <f>SUM(E192,E200)</f>
        <v>106765</v>
      </c>
      <c r="F202" s="17">
        <f>SUM(F192,F200)</f>
        <v>37350</v>
      </c>
      <c r="G202" s="17">
        <f>SUM(G192,G200)</f>
        <v>29876</v>
      </c>
      <c r="H202" s="17">
        <f>SUM(H192,H200)</f>
        <v>37350</v>
      </c>
    </row>
    <row r="203" spans="1:12" ht="30" customHeight="1" x14ac:dyDescent="0.25">
      <c r="A203" s="4"/>
      <c r="B203" s="18"/>
      <c r="C203" s="19"/>
      <c r="D203" s="20"/>
      <c r="E203" s="20"/>
      <c r="F203" s="20"/>
      <c r="G203" s="20"/>
    </row>
    <row r="204" spans="1:12" ht="30" customHeight="1" x14ac:dyDescent="0.25">
      <c r="A204" s="4"/>
      <c r="B204" s="24" t="s">
        <v>120</v>
      </c>
      <c r="C204" s="24"/>
      <c r="D204" s="17">
        <f>SUM(D202)</f>
        <v>211341</v>
      </c>
      <c r="E204" s="17">
        <f>SUM(E202)</f>
        <v>106765</v>
      </c>
      <c r="F204" s="17">
        <f>SUM(F202)</f>
        <v>37350</v>
      </c>
      <c r="G204" s="17">
        <f>SUM(G202)</f>
        <v>29876</v>
      </c>
      <c r="H204" s="17">
        <f>SUM(H202)</f>
        <v>37350</v>
      </c>
    </row>
    <row r="205" spans="1:12" ht="30" customHeight="1" x14ac:dyDescent="0.25">
      <c r="A205" s="4"/>
      <c r="B205" s="18"/>
      <c r="C205" s="19"/>
      <c r="D205" s="20"/>
      <c r="E205" s="20"/>
      <c r="F205" s="20"/>
      <c r="G205" s="20"/>
    </row>
    <row r="206" spans="1:12" ht="30" customHeight="1" x14ac:dyDescent="0.25">
      <c r="A206" s="4"/>
      <c r="B206" s="25" t="s">
        <v>121</v>
      </c>
      <c r="C206" s="25"/>
      <c r="D206" s="25"/>
      <c r="E206" s="25"/>
      <c r="F206" s="25"/>
      <c r="G206" s="25"/>
      <c r="H206" s="25"/>
    </row>
    <row r="207" spans="1:12" ht="30" customHeight="1" x14ac:dyDescent="0.25">
      <c r="A207" s="4"/>
      <c r="B207" s="26" t="s">
        <v>122</v>
      </c>
      <c r="C207" s="26"/>
      <c r="D207" s="26"/>
      <c r="E207" s="26"/>
      <c r="F207" s="26"/>
      <c r="G207" s="26"/>
      <c r="H207" s="26"/>
    </row>
    <row r="208" spans="1:12" ht="30" customHeight="1" x14ac:dyDescent="0.25">
      <c r="A208" s="4"/>
      <c r="B208" s="22" t="s">
        <v>123</v>
      </c>
      <c r="C208" s="22"/>
      <c r="D208" s="22"/>
      <c r="E208" s="22"/>
      <c r="F208" s="22"/>
      <c r="G208" s="22"/>
      <c r="H208" s="22"/>
    </row>
    <row r="209" spans="1:12" ht="30" customHeight="1" x14ac:dyDescent="0.25">
      <c r="A209" s="4"/>
      <c r="B209" s="23" t="s">
        <v>12</v>
      </c>
      <c r="C209" s="23"/>
      <c r="D209" s="23"/>
      <c r="E209" s="23"/>
      <c r="F209" s="23"/>
      <c r="G209" s="23"/>
      <c r="H209" s="23"/>
    </row>
    <row r="210" spans="1:12" ht="30" customHeight="1" x14ac:dyDescent="0.25">
      <c r="A210" s="4"/>
      <c r="B210" s="15" t="s">
        <v>13</v>
      </c>
      <c r="C210" s="16" t="s">
        <v>14</v>
      </c>
      <c r="D210" s="17">
        <v>160000</v>
      </c>
      <c r="E210" s="17">
        <v>48000</v>
      </c>
      <c r="F210" s="17">
        <v>40000</v>
      </c>
      <c r="G210" s="17">
        <v>32000</v>
      </c>
      <c r="H210" s="17">
        <v>40000</v>
      </c>
      <c r="I210" s="2">
        <v>160000</v>
      </c>
      <c r="J210" s="2">
        <v>48000</v>
      </c>
      <c r="K210" s="2">
        <v>40000</v>
      </c>
      <c r="L210" s="2">
        <v>32000</v>
      </c>
    </row>
    <row r="211" spans="1:12" ht="30" customHeight="1" x14ac:dyDescent="0.25">
      <c r="A211" s="4"/>
      <c r="B211" s="15" t="s">
        <v>15</v>
      </c>
      <c r="C211" s="16" t="s">
        <v>16</v>
      </c>
      <c r="D211" s="17">
        <v>160000</v>
      </c>
      <c r="E211" s="17">
        <v>48000</v>
      </c>
      <c r="F211" s="17">
        <v>40000</v>
      </c>
      <c r="G211" s="17">
        <v>32000</v>
      </c>
      <c r="H211" s="17">
        <v>40000</v>
      </c>
      <c r="I211" s="2">
        <v>0</v>
      </c>
      <c r="J211" s="2">
        <v>0</v>
      </c>
      <c r="K211" s="2">
        <v>0</v>
      </c>
      <c r="L211" s="2">
        <v>0</v>
      </c>
    </row>
    <row r="212" spans="1:12" ht="30" customHeight="1" x14ac:dyDescent="0.25">
      <c r="A212" s="4"/>
      <c r="B212" s="15" t="s">
        <v>19</v>
      </c>
      <c r="C212" s="16" t="s">
        <v>20</v>
      </c>
      <c r="D212" s="17">
        <v>4000</v>
      </c>
      <c r="E212" s="17">
        <v>1200</v>
      </c>
      <c r="F212" s="17">
        <v>1000</v>
      </c>
      <c r="G212" s="17">
        <v>800</v>
      </c>
      <c r="H212" s="17">
        <v>1000</v>
      </c>
      <c r="I212" s="2">
        <v>4000</v>
      </c>
      <c r="J212" s="2">
        <v>1200</v>
      </c>
      <c r="K212" s="2">
        <v>1000</v>
      </c>
      <c r="L212" s="2">
        <v>800</v>
      </c>
    </row>
    <row r="213" spans="1:12" ht="30" customHeight="1" x14ac:dyDescent="0.25">
      <c r="A213" s="4"/>
      <c r="B213" s="15" t="s">
        <v>38</v>
      </c>
      <c r="C213" s="16" t="s">
        <v>39</v>
      </c>
      <c r="D213" s="17">
        <v>4000</v>
      </c>
      <c r="E213" s="17">
        <v>1200</v>
      </c>
      <c r="F213" s="17">
        <v>1000</v>
      </c>
      <c r="G213" s="17">
        <v>800</v>
      </c>
      <c r="H213" s="17">
        <v>1000</v>
      </c>
      <c r="I213" s="2">
        <v>0</v>
      </c>
      <c r="J213" s="2">
        <v>0</v>
      </c>
      <c r="K213" s="2">
        <v>0</v>
      </c>
      <c r="L213" s="2">
        <v>0</v>
      </c>
    </row>
    <row r="214" spans="1:12" ht="30" customHeight="1" x14ac:dyDescent="0.25">
      <c r="A214" s="4"/>
      <c r="B214" s="15" t="s">
        <v>23</v>
      </c>
      <c r="C214" s="16" t="s">
        <v>24</v>
      </c>
      <c r="D214" s="17">
        <v>43000</v>
      </c>
      <c r="E214" s="17">
        <v>12900</v>
      </c>
      <c r="F214" s="17">
        <v>10750</v>
      </c>
      <c r="G214" s="17">
        <v>8600</v>
      </c>
      <c r="H214" s="17">
        <v>10750</v>
      </c>
      <c r="I214" s="2">
        <v>43000</v>
      </c>
      <c r="J214" s="2">
        <v>12900</v>
      </c>
      <c r="K214" s="2">
        <v>10750</v>
      </c>
      <c r="L214" s="2">
        <v>8600</v>
      </c>
    </row>
    <row r="215" spans="1:12" ht="30" customHeight="1" x14ac:dyDescent="0.25">
      <c r="A215" s="4"/>
      <c r="B215" s="15" t="s">
        <v>25</v>
      </c>
      <c r="C215" s="16" t="s">
        <v>26</v>
      </c>
      <c r="D215" s="17">
        <v>30000</v>
      </c>
      <c r="E215" s="17">
        <v>9000</v>
      </c>
      <c r="F215" s="17">
        <v>7500</v>
      </c>
      <c r="G215" s="17">
        <v>6000</v>
      </c>
      <c r="H215" s="17">
        <v>7500</v>
      </c>
      <c r="I215" s="2">
        <v>0</v>
      </c>
      <c r="J215" s="2">
        <v>0</v>
      </c>
      <c r="K215" s="2">
        <v>0</v>
      </c>
      <c r="L215" s="2">
        <v>0</v>
      </c>
    </row>
    <row r="216" spans="1:12" ht="30" customHeight="1" x14ac:dyDescent="0.25">
      <c r="A216" s="4"/>
      <c r="B216" s="15" t="s">
        <v>27</v>
      </c>
      <c r="C216" s="16" t="s">
        <v>28</v>
      </c>
      <c r="D216" s="17">
        <v>8000</v>
      </c>
      <c r="E216" s="17">
        <v>2400</v>
      </c>
      <c r="F216" s="17">
        <v>2000</v>
      </c>
      <c r="G216" s="17">
        <v>1600</v>
      </c>
      <c r="H216" s="17">
        <v>2000</v>
      </c>
      <c r="I216" s="2">
        <v>0</v>
      </c>
      <c r="J216" s="2">
        <v>0</v>
      </c>
      <c r="K216" s="2">
        <v>0</v>
      </c>
      <c r="L216" s="2">
        <v>0</v>
      </c>
    </row>
    <row r="217" spans="1:12" ht="30" customHeight="1" x14ac:dyDescent="0.25">
      <c r="A217" s="4"/>
      <c r="B217" s="15" t="s">
        <v>29</v>
      </c>
      <c r="C217" s="16" t="s">
        <v>30</v>
      </c>
      <c r="D217" s="17">
        <v>5000</v>
      </c>
      <c r="E217" s="17">
        <v>1500</v>
      </c>
      <c r="F217" s="17">
        <v>1250</v>
      </c>
      <c r="G217" s="17">
        <v>1000</v>
      </c>
      <c r="H217" s="17">
        <v>1250</v>
      </c>
      <c r="I217" s="2">
        <v>0</v>
      </c>
      <c r="J217" s="2">
        <v>0</v>
      </c>
      <c r="K217" s="2">
        <v>0</v>
      </c>
      <c r="L217" s="2">
        <v>0</v>
      </c>
    </row>
    <row r="218" spans="1:12" ht="30" customHeight="1" x14ac:dyDescent="0.25">
      <c r="A218" s="4"/>
      <c r="B218" s="15" t="s">
        <v>40</v>
      </c>
      <c r="C218" s="16" t="s">
        <v>41</v>
      </c>
      <c r="D218" s="17">
        <v>43924</v>
      </c>
      <c r="E218" s="17">
        <v>24982</v>
      </c>
      <c r="F218" s="17">
        <v>6765</v>
      </c>
      <c r="G218" s="17">
        <v>5412</v>
      </c>
      <c r="H218" s="17">
        <v>6765</v>
      </c>
      <c r="I218" s="2">
        <v>43924</v>
      </c>
      <c r="J218" s="2">
        <v>24982</v>
      </c>
      <c r="K218" s="2">
        <v>6765</v>
      </c>
      <c r="L218" s="2">
        <v>5412</v>
      </c>
    </row>
    <row r="219" spans="1:12" ht="30" customHeight="1" x14ac:dyDescent="0.25">
      <c r="A219" s="4"/>
      <c r="B219" s="15" t="s">
        <v>42</v>
      </c>
      <c r="C219" s="16" t="s">
        <v>43</v>
      </c>
      <c r="D219" s="17">
        <v>12000</v>
      </c>
      <c r="E219" s="17">
        <v>3600</v>
      </c>
      <c r="F219" s="17">
        <v>3000</v>
      </c>
      <c r="G219" s="17">
        <v>2400</v>
      </c>
      <c r="H219" s="17">
        <v>3000</v>
      </c>
      <c r="I219" s="2">
        <v>0</v>
      </c>
      <c r="J219" s="2">
        <v>0</v>
      </c>
      <c r="K219" s="2">
        <v>0</v>
      </c>
      <c r="L219" s="2">
        <v>0</v>
      </c>
    </row>
    <row r="220" spans="1:12" ht="30" customHeight="1" x14ac:dyDescent="0.25">
      <c r="A220" s="4"/>
      <c r="B220" s="15" t="s">
        <v>44</v>
      </c>
      <c r="C220" s="16" t="s">
        <v>45</v>
      </c>
      <c r="D220" s="17">
        <v>4000</v>
      </c>
      <c r="E220" s="17">
        <v>1200</v>
      </c>
      <c r="F220" s="17">
        <v>1000</v>
      </c>
      <c r="G220" s="17">
        <v>800</v>
      </c>
      <c r="H220" s="17">
        <v>1000</v>
      </c>
      <c r="I220" s="2">
        <v>0</v>
      </c>
      <c r="J220" s="2">
        <v>0</v>
      </c>
      <c r="K220" s="2">
        <v>0</v>
      </c>
      <c r="L220" s="2">
        <v>0</v>
      </c>
    </row>
    <row r="221" spans="1:12" ht="30" customHeight="1" x14ac:dyDescent="0.25">
      <c r="A221" s="4"/>
      <c r="B221" s="15" t="s">
        <v>46</v>
      </c>
      <c r="C221" s="16" t="s">
        <v>47</v>
      </c>
      <c r="D221" s="17">
        <v>9060</v>
      </c>
      <c r="E221" s="17">
        <v>2718</v>
      </c>
      <c r="F221" s="17">
        <v>2265</v>
      </c>
      <c r="G221" s="17">
        <v>1812</v>
      </c>
      <c r="H221" s="17">
        <v>2265</v>
      </c>
      <c r="I221" s="2">
        <v>0</v>
      </c>
      <c r="J221" s="2">
        <v>0</v>
      </c>
      <c r="K221" s="2">
        <v>0</v>
      </c>
      <c r="L221" s="2">
        <v>0</v>
      </c>
    </row>
    <row r="222" spans="1:12" ht="30" customHeight="1" x14ac:dyDescent="0.25">
      <c r="A222" s="4"/>
      <c r="B222" s="15" t="s">
        <v>48</v>
      </c>
      <c r="C222" s="16" t="s">
        <v>49</v>
      </c>
      <c r="D222" s="17">
        <v>16864</v>
      </c>
      <c r="E222" s="17">
        <v>16864</v>
      </c>
      <c r="F222" s="17">
        <v>0</v>
      </c>
      <c r="G222" s="17">
        <v>0</v>
      </c>
      <c r="H222" s="17">
        <v>0</v>
      </c>
      <c r="I222" s="2">
        <v>0</v>
      </c>
      <c r="J222" s="2">
        <v>0</v>
      </c>
      <c r="K222" s="2">
        <v>0</v>
      </c>
      <c r="L222" s="2">
        <v>0</v>
      </c>
    </row>
    <row r="223" spans="1:12" ht="30" customHeight="1" x14ac:dyDescent="0.25">
      <c r="A223" s="4"/>
      <c r="B223" s="15" t="s">
        <v>56</v>
      </c>
      <c r="C223" s="16" t="s">
        <v>57</v>
      </c>
      <c r="D223" s="17">
        <v>2000</v>
      </c>
      <c r="E223" s="17">
        <v>600</v>
      </c>
      <c r="F223" s="17">
        <v>500</v>
      </c>
      <c r="G223" s="17">
        <v>400</v>
      </c>
      <c r="H223" s="17">
        <v>500</v>
      </c>
      <c r="I223" s="2">
        <v>0</v>
      </c>
      <c r="J223" s="2">
        <v>0</v>
      </c>
      <c r="K223" s="2">
        <v>0</v>
      </c>
      <c r="L223" s="2">
        <v>0</v>
      </c>
    </row>
    <row r="224" spans="1:12" ht="30" customHeight="1" x14ac:dyDescent="0.25">
      <c r="A224" s="4"/>
      <c r="B224" s="24" t="s">
        <v>31</v>
      </c>
      <c r="C224" s="24"/>
      <c r="D224" s="17">
        <f>SUM(I210:I223)</f>
        <v>250924</v>
      </c>
      <c r="E224" s="17">
        <f>SUM(J210:J223)</f>
        <v>87082</v>
      </c>
      <c r="F224" s="17">
        <f>SUM(K210:K223)</f>
        <v>58515</v>
      </c>
      <c r="G224" s="17">
        <f>SUM(L210:L223)</f>
        <v>46812</v>
      </c>
      <c r="H224" s="17">
        <f>SUM(H210+H212+H214+H218)</f>
        <v>58515</v>
      </c>
    </row>
    <row r="225" spans="1:12" ht="30" customHeight="1" x14ac:dyDescent="0.25">
      <c r="A225" s="4"/>
      <c r="B225" s="18"/>
      <c r="C225" s="19"/>
      <c r="D225" s="20"/>
      <c r="E225" s="20"/>
      <c r="F225" s="20"/>
      <c r="G225" s="20"/>
    </row>
    <row r="226" spans="1:12" ht="30" customHeight="1" x14ac:dyDescent="0.25">
      <c r="A226" s="4"/>
      <c r="B226" s="24" t="s">
        <v>124</v>
      </c>
      <c r="C226" s="24"/>
      <c r="D226" s="17">
        <f>SUM(D224)</f>
        <v>250924</v>
      </c>
      <c r="E226" s="17">
        <f>SUM(E224)</f>
        <v>87082</v>
      </c>
      <c r="F226" s="17">
        <f>SUM(F224)</f>
        <v>58515</v>
      </c>
      <c r="G226" s="17">
        <f>SUM(G224)</f>
        <v>46812</v>
      </c>
      <c r="H226" s="17">
        <f>SUM(H224)</f>
        <v>58515</v>
      </c>
    </row>
    <row r="227" spans="1:12" ht="30" customHeight="1" x14ac:dyDescent="0.25">
      <c r="A227" s="4"/>
      <c r="B227" s="18"/>
      <c r="C227" s="19"/>
      <c r="D227" s="20"/>
      <c r="E227" s="20"/>
      <c r="F227" s="20"/>
      <c r="G227" s="20"/>
    </row>
    <row r="228" spans="1:12" ht="30" customHeight="1" x14ac:dyDescent="0.25">
      <c r="A228" s="4"/>
      <c r="B228" s="22" t="s">
        <v>125</v>
      </c>
      <c r="C228" s="22"/>
      <c r="D228" s="22"/>
      <c r="E228" s="22"/>
      <c r="F228" s="22"/>
      <c r="G228" s="22"/>
      <c r="H228" s="22"/>
    </row>
    <row r="229" spans="1:12" ht="30" customHeight="1" x14ac:dyDescent="0.25">
      <c r="A229" s="4"/>
      <c r="B229" s="23" t="s">
        <v>12</v>
      </c>
      <c r="C229" s="23"/>
      <c r="D229" s="23"/>
      <c r="E229" s="23"/>
      <c r="F229" s="23"/>
      <c r="G229" s="23"/>
      <c r="H229" s="23"/>
    </row>
    <row r="230" spans="1:12" ht="30" customHeight="1" x14ac:dyDescent="0.25">
      <c r="A230" s="4"/>
      <c r="B230" s="15" t="s">
        <v>19</v>
      </c>
      <c r="C230" s="16" t="s">
        <v>20</v>
      </c>
      <c r="D230" s="17">
        <v>3158</v>
      </c>
      <c r="E230" s="17">
        <v>3158</v>
      </c>
      <c r="F230" s="17">
        <v>0</v>
      </c>
      <c r="G230" s="17">
        <v>0</v>
      </c>
      <c r="H230" s="17">
        <v>0</v>
      </c>
      <c r="I230" s="2">
        <v>3158</v>
      </c>
      <c r="J230" s="2">
        <v>3158</v>
      </c>
      <c r="K230" s="2">
        <v>0</v>
      </c>
      <c r="L230" s="2">
        <v>0</v>
      </c>
    </row>
    <row r="231" spans="1:12" ht="30" customHeight="1" x14ac:dyDescent="0.25">
      <c r="A231" s="4"/>
      <c r="B231" s="15" t="s">
        <v>70</v>
      </c>
      <c r="C231" s="16" t="s">
        <v>71</v>
      </c>
      <c r="D231" s="17">
        <v>3158</v>
      </c>
      <c r="E231" s="17">
        <v>3158</v>
      </c>
      <c r="F231" s="17">
        <v>0</v>
      </c>
      <c r="G231" s="17">
        <v>0</v>
      </c>
      <c r="H231" s="17">
        <v>0</v>
      </c>
      <c r="I231" s="2">
        <v>0</v>
      </c>
      <c r="J231" s="2">
        <v>0</v>
      </c>
      <c r="K231" s="2">
        <v>0</v>
      </c>
      <c r="L231" s="2">
        <v>0</v>
      </c>
    </row>
    <row r="232" spans="1:12" ht="30" customHeight="1" x14ac:dyDescent="0.25">
      <c r="A232" s="4"/>
      <c r="B232" s="15" t="s">
        <v>23</v>
      </c>
      <c r="C232" s="16" t="s">
        <v>24</v>
      </c>
      <c r="D232" s="17">
        <v>607</v>
      </c>
      <c r="E232" s="17">
        <v>607</v>
      </c>
      <c r="F232" s="17">
        <v>0</v>
      </c>
      <c r="G232" s="17">
        <v>0</v>
      </c>
      <c r="H232" s="17">
        <v>0</v>
      </c>
      <c r="I232" s="2">
        <v>607</v>
      </c>
      <c r="J232" s="2">
        <v>607</v>
      </c>
      <c r="K232" s="2">
        <v>0</v>
      </c>
      <c r="L232" s="2">
        <v>0</v>
      </c>
    </row>
    <row r="233" spans="1:12" ht="30" customHeight="1" x14ac:dyDescent="0.25">
      <c r="A233" s="4"/>
      <c r="B233" s="15" t="s">
        <v>25</v>
      </c>
      <c r="C233" s="16" t="s">
        <v>26</v>
      </c>
      <c r="D233" s="17">
        <v>378</v>
      </c>
      <c r="E233" s="17">
        <v>378</v>
      </c>
      <c r="F233" s="17">
        <v>0</v>
      </c>
      <c r="G233" s="17">
        <v>0</v>
      </c>
      <c r="H233" s="17">
        <v>0</v>
      </c>
      <c r="I233" s="2">
        <v>0</v>
      </c>
      <c r="J233" s="2">
        <v>0</v>
      </c>
      <c r="K233" s="2">
        <v>0</v>
      </c>
      <c r="L233" s="2">
        <v>0</v>
      </c>
    </row>
    <row r="234" spans="1:12" ht="30" customHeight="1" x14ac:dyDescent="0.25">
      <c r="A234" s="4"/>
      <c r="B234" s="15" t="s">
        <v>27</v>
      </c>
      <c r="C234" s="16" t="s">
        <v>28</v>
      </c>
      <c r="D234" s="17">
        <v>151</v>
      </c>
      <c r="E234" s="17">
        <v>151</v>
      </c>
      <c r="F234" s="17">
        <v>0</v>
      </c>
      <c r="G234" s="17">
        <v>0</v>
      </c>
      <c r="H234" s="17">
        <v>0</v>
      </c>
      <c r="I234" s="2">
        <v>0</v>
      </c>
      <c r="J234" s="2">
        <v>0</v>
      </c>
      <c r="K234" s="2">
        <v>0</v>
      </c>
      <c r="L234" s="2">
        <v>0</v>
      </c>
    </row>
    <row r="235" spans="1:12" ht="30" customHeight="1" x14ac:dyDescent="0.25">
      <c r="A235" s="4"/>
      <c r="B235" s="15" t="s">
        <v>29</v>
      </c>
      <c r="C235" s="16" t="s">
        <v>30</v>
      </c>
      <c r="D235" s="17">
        <v>78</v>
      </c>
      <c r="E235" s="17">
        <v>78</v>
      </c>
      <c r="F235" s="17">
        <v>0</v>
      </c>
      <c r="G235" s="17">
        <v>0</v>
      </c>
      <c r="H235" s="17">
        <v>0</v>
      </c>
      <c r="I235" s="2">
        <v>0</v>
      </c>
      <c r="J235" s="2">
        <v>0</v>
      </c>
      <c r="K235" s="2">
        <v>0</v>
      </c>
      <c r="L235" s="2">
        <v>0</v>
      </c>
    </row>
    <row r="236" spans="1:12" ht="30" customHeight="1" x14ac:dyDescent="0.25">
      <c r="A236" s="4"/>
      <c r="B236" s="24" t="s">
        <v>31</v>
      </c>
      <c r="C236" s="24"/>
      <c r="D236" s="17">
        <f>SUM(I230:I235)</f>
        <v>3765</v>
      </c>
      <c r="E236" s="17">
        <f>SUM(J230:J235)</f>
        <v>3765</v>
      </c>
      <c r="F236" s="17">
        <f>SUM(K230:K235)</f>
        <v>0</v>
      </c>
      <c r="G236" s="17">
        <f>SUM(L230:L235)</f>
        <v>0</v>
      </c>
      <c r="H236" s="17">
        <f>SUM(H230+H232)</f>
        <v>0</v>
      </c>
    </row>
    <row r="237" spans="1:12" ht="30" customHeight="1" x14ac:dyDescent="0.25">
      <c r="A237" s="4"/>
      <c r="B237" s="18"/>
      <c r="C237" s="19"/>
      <c r="D237" s="20"/>
      <c r="E237" s="20"/>
      <c r="F237" s="20"/>
      <c r="G237" s="20"/>
    </row>
    <row r="238" spans="1:12" ht="30" customHeight="1" x14ac:dyDescent="0.25">
      <c r="A238" s="4"/>
      <c r="B238" s="24" t="s">
        <v>126</v>
      </c>
      <c r="C238" s="24"/>
      <c r="D238" s="17">
        <f>SUM(D236)</f>
        <v>3765</v>
      </c>
      <c r="E238" s="17">
        <f>SUM(E236)</f>
        <v>3765</v>
      </c>
      <c r="F238" s="17">
        <f>SUM(F236)</f>
        <v>0</v>
      </c>
      <c r="G238" s="17">
        <f>SUM(G236)</f>
        <v>0</v>
      </c>
      <c r="H238" s="17">
        <f>SUM(H236)</f>
        <v>0</v>
      </c>
    </row>
    <row r="239" spans="1:12" ht="30" customHeight="1" x14ac:dyDescent="0.25">
      <c r="A239" s="4"/>
      <c r="B239" s="18"/>
      <c r="C239" s="19"/>
      <c r="D239" s="20"/>
      <c r="E239" s="20"/>
      <c r="F239" s="20"/>
      <c r="G239" s="20"/>
    </row>
    <row r="240" spans="1:12" ht="30" customHeight="1" x14ac:dyDescent="0.25">
      <c r="A240" s="4"/>
      <c r="B240" s="22" t="s">
        <v>127</v>
      </c>
      <c r="C240" s="22"/>
      <c r="D240" s="22"/>
      <c r="E240" s="22"/>
      <c r="F240" s="22"/>
      <c r="G240" s="22"/>
      <c r="H240" s="22"/>
    </row>
    <row r="241" spans="1:12" ht="30" customHeight="1" x14ac:dyDescent="0.25">
      <c r="A241" s="4"/>
      <c r="B241" s="23" t="s">
        <v>12</v>
      </c>
      <c r="C241" s="23"/>
      <c r="D241" s="23"/>
      <c r="E241" s="23"/>
      <c r="F241" s="23"/>
      <c r="G241" s="23"/>
      <c r="H241" s="23"/>
    </row>
    <row r="242" spans="1:12" ht="30" customHeight="1" x14ac:dyDescent="0.25">
      <c r="A242" s="4"/>
      <c r="B242" s="15" t="s">
        <v>13</v>
      </c>
      <c r="C242" s="16" t="s">
        <v>14</v>
      </c>
      <c r="D242" s="17">
        <v>340480</v>
      </c>
      <c r="E242" s="17">
        <v>102144</v>
      </c>
      <c r="F242" s="17">
        <v>85120</v>
      </c>
      <c r="G242" s="17">
        <v>68096</v>
      </c>
      <c r="H242" s="17">
        <v>85120</v>
      </c>
      <c r="I242" s="2">
        <v>340480</v>
      </c>
      <c r="J242" s="2">
        <v>102144</v>
      </c>
      <c r="K242" s="2">
        <v>85120</v>
      </c>
      <c r="L242" s="2">
        <v>68096</v>
      </c>
    </row>
    <row r="243" spans="1:12" ht="30" customHeight="1" x14ac:dyDescent="0.25">
      <c r="A243" s="4"/>
      <c r="B243" s="15" t="s">
        <v>15</v>
      </c>
      <c r="C243" s="16" t="s">
        <v>16</v>
      </c>
      <c r="D243" s="17">
        <v>340480</v>
      </c>
      <c r="E243" s="17">
        <v>102144</v>
      </c>
      <c r="F243" s="17">
        <v>85120</v>
      </c>
      <c r="G243" s="17">
        <v>68096</v>
      </c>
      <c r="H243" s="17">
        <v>85120</v>
      </c>
      <c r="I243" s="2">
        <v>0</v>
      </c>
      <c r="J243" s="2">
        <v>0</v>
      </c>
      <c r="K243" s="2">
        <v>0</v>
      </c>
      <c r="L243" s="2">
        <v>0</v>
      </c>
    </row>
    <row r="244" spans="1:12" ht="30" customHeight="1" x14ac:dyDescent="0.25">
      <c r="A244" s="4"/>
      <c r="B244" s="15" t="s">
        <v>19</v>
      </c>
      <c r="C244" s="16" t="s">
        <v>20</v>
      </c>
      <c r="D244" s="17">
        <v>7000</v>
      </c>
      <c r="E244" s="17">
        <v>2100</v>
      </c>
      <c r="F244" s="17">
        <v>1750</v>
      </c>
      <c r="G244" s="17">
        <v>1400</v>
      </c>
      <c r="H244" s="17">
        <v>1750</v>
      </c>
      <c r="I244" s="2">
        <v>7000</v>
      </c>
      <c r="J244" s="2">
        <v>2100</v>
      </c>
      <c r="K244" s="2">
        <v>1750</v>
      </c>
      <c r="L244" s="2">
        <v>1400</v>
      </c>
    </row>
    <row r="245" spans="1:12" ht="30" customHeight="1" x14ac:dyDescent="0.25">
      <c r="A245" s="4"/>
      <c r="B245" s="15" t="s">
        <v>38</v>
      </c>
      <c r="C245" s="16" t="s">
        <v>39</v>
      </c>
      <c r="D245" s="17">
        <v>7000</v>
      </c>
      <c r="E245" s="17">
        <v>2100</v>
      </c>
      <c r="F245" s="17">
        <v>1750</v>
      </c>
      <c r="G245" s="17">
        <v>1400</v>
      </c>
      <c r="H245" s="17">
        <v>1750</v>
      </c>
      <c r="I245" s="2">
        <v>0</v>
      </c>
      <c r="J245" s="2">
        <v>0</v>
      </c>
      <c r="K245" s="2">
        <v>0</v>
      </c>
      <c r="L245" s="2">
        <v>0</v>
      </c>
    </row>
    <row r="246" spans="1:12" ht="30" customHeight="1" x14ac:dyDescent="0.25">
      <c r="A246" s="4"/>
      <c r="B246" s="15" t="s">
        <v>23</v>
      </c>
      <c r="C246" s="16" t="s">
        <v>24</v>
      </c>
      <c r="D246" s="17">
        <v>89000</v>
      </c>
      <c r="E246" s="17">
        <v>26700</v>
      </c>
      <c r="F246" s="17">
        <v>22250</v>
      </c>
      <c r="G246" s="17">
        <v>17800</v>
      </c>
      <c r="H246" s="17">
        <v>22250</v>
      </c>
      <c r="I246" s="2">
        <v>89000</v>
      </c>
      <c r="J246" s="2">
        <v>26700</v>
      </c>
      <c r="K246" s="2">
        <v>22250</v>
      </c>
      <c r="L246" s="2">
        <v>17800</v>
      </c>
    </row>
    <row r="247" spans="1:12" ht="30" customHeight="1" x14ac:dyDescent="0.25">
      <c r="A247" s="4"/>
      <c r="B247" s="15" t="s">
        <v>25</v>
      </c>
      <c r="C247" s="16" t="s">
        <v>26</v>
      </c>
      <c r="D247" s="17">
        <v>60000</v>
      </c>
      <c r="E247" s="17">
        <v>18000</v>
      </c>
      <c r="F247" s="17">
        <v>15000</v>
      </c>
      <c r="G247" s="17">
        <v>12000</v>
      </c>
      <c r="H247" s="17">
        <v>15000</v>
      </c>
      <c r="I247" s="2">
        <v>0</v>
      </c>
      <c r="J247" s="2">
        <v>0</v>
      </c>
      <c r="K247" s="2">
        <v>0</v>
      </c>
      <c r="L247" s="2">
        <v>0</v>
      </c>
    </row>
    <row r="248" spans="1:12" ht="30" customHeight="1" x14ac:dyDescent="0.25">
      <c r="A248" s="4"/>
      <c r="B248" s="15" t="s">
        <v>27</v>
      </c>
      <c r="C248" s="16" t="s">
        <v>28</v>
      </c>
      <c r="D248" s="17">
        <v>18000</v>
      </c>
      <c r="E248" s="17">
        <v>5400</v>
      </c>
      <c r="F248" s="17">
        <v>4500</v>
      </c>
      <c r="G248" s="17">
        <v>3600</v>
      </c>
      <c r="H248" s="17">
        <v>4500</v>
      </c>
      <c r="I248" s="2">
        <v>0</v>
      </c>
      <c r="J248" s="2">
        <v>0</v>
      </c>
      <c r="K248" s="2">
        <v>0</v>
      </c>
      <c r="L248" s="2">
        <v>0</v>
      </c>
    </row>
    <row r="249" spans="1:12" ht="30" customHeight="1" x14ac:dyDescent="0.25">
      <c r="A249" s="4"/>
      <c r="B249" s="15" t="s">
        <v>29</v>
      </c>
      <c r="C249" s="16" t="s">
        <v>30</v>
      </c>
      <c r="D249" s="17">
        <v>11000</v>
      </c>
      <c r="E249" s="17">
        <v>3300</v>
      </c>
      <c r="F249" s="17">
        <v>2750</v>
      </c>
      <c r="G249" s="17">
        <v>2200</v>
      </c>
      <c r="H249" s="17">
        <v>2750</v>
      </c>
      <c r="I249" s="2">
        <v>0</v>
      </c>
      <c r="J249" s="2">
        <v>0</v>
      </c>
      <c r="K249" s="2">
        <v>0</v>
      </c>
      <c r="L249" s="2">
        <v>0</v>
      </c>
    </row>
    <row r="250" spans="1:12" ht="30" customHeight="1" x14ac:dyDescent="0.25">
      <c r="A250" s="4"/>
      <c r="B250" s="15" t="s">
        <v>40</v>
      </c>
      <c r="C250" s="16" t="s">
        <v>41</v>
      </c>
      <c r="D250" s="17">
        <v>170757</v>
      </c>
      <c r="E250" s="17">
        <v>114687</v>
      </c>
      <c r="F250" s="17">
        <v>20025</v>
      </c>
      <c r="G250" s="17">
        <v>16020</v>
      </c>
      <c r="H250" s="17">
        <v>20025</v>
      </c>
      <c r="I250" s="2">
        <v>170757</v>
      </c>
      <c r="J250" s="2">
        <v>114687</v>
      </c>
      <c r="K250" s="2">
        <v>20025</v>
      </c>
      <c r="L250" s="2">
        <v>16020</v>
      </c>
    </row>
    <row r="251" spans="1:12" ht="30" customHeight="1" x14ac:dyDescent="0.25">
      <c r="A251" s="4"/>
      <c r="B251" s="15" t="s">
        <v>54</v>
      </c>
      <c r="C251" s="16" t="s">
        <v>55</v>
      </c>
      <c r="D251" s="17">
        <v>10000</v>
      </c>
      <c r="E251" s="17">
        <v>3000</v>
      </c>
      <c r="F251" s="17">
        <v>2500</v>
      </c>
      <c r="G251" s="17">
        <v>2000</v>
      </c>
      <c r="H251" s="17">
        <v>2500</v>
      </c>
      <c r="I251" s="2">
        <v>0</v>
      </c>
      <c r="J251" s="2">
        <v>0</v>
      </c>
      <c r="K251" s="2">
        <v>0</v>
      </c>
      <c r="L251" s="2">
        <v>0</v>
      </c>
    </row>
    <row r="252" spans="1:12" ht="30" customHeight="1" x14ac:dyDescent="0.25">
      <c r="A252" s="4"/>
      <c r="B252" s="15" t="s">
        <v>115</v>
      </c>
      <c r="C252" s="16" t="s">
        <v>116</v>
      </c>
      <c r="D252" s="17">
        <v>1500</v>
      </c>
      <c r="E252" s="17">
        <v>450</v>
      </c>
      <c r="F252" s="17">
        <v>375</v>
      </c>
      <c r="G252" s="17">
        <v>300</v>
      </c>
      <c r="H252" s="17">
        <v>375</v>
      </c>
      <c r="I252" s="2">
        <v>0</v>
      </c>
      <c r="J252" s="2">
        <v>0</v>
      </c>
      <c r="K252" s="2">
        <v>0</v>
      </c>
      <c r="L252" s="2">
        <v>0</v>
      </c>
    </row>
    <row r="253" spans="1:12" ht="30" customHeight="1" x14ac:dyDescent="0.25">
      <c r="A253" s="4"/>
      <c r="B253" s="15" t="s">
        <v>42</v>
      </c>
      <c r="C253" s="16" t="s">
        <v>43</v>
      </c>
      <c r="D253" s="17">
        <v>18000</v>
      </c>
      <c r="E253" s="17">
        <v>5400</v>
      </c>
      <c r="F253" s="17">
        <v>4500</v>
      </c>
      <c r="G253" s="17">
        <v>3600</v>
      </c>
      <c r="H253" s="17">
        <v>4500</v>
      </c>
      <c r="I253" s="2">
        <v>0</v>
      </c>
      <c r="J253" s="2">
        <v>0</v>
      </c>
      <c r="K253" s="2">
        <v>0</v>
      </c>
      <c r="L253" s="2">
        <v>0</v>
      </c>
    </row>
    <row r="254" spans="1:12" ht="30" customHeight="1" x14ac:dyDescent="0.25">
      <c r="A254" s="4"/>
      <c r="B254" s="15" t="s">
        <v>44</v>
      </c>
      <c r="C254" s="16" t="s">
        <v>45</v>
      </c>
      <c r="D254" s="17">
        <v>3657</v>
      </c>
      <c r="E254" s="17">
        <v>1557</v>
      </c>
      <c r="F254" s="17">
        <v>750</v>
      </c>
      <c r="G254" s="17">
        <v>600</v>
      </c>
      <c r="H254" s="17">
        <v>750</v>
      </c>
      <c r="I254" s="2">
        <v>0</v>
      </c>
      <c r="J254" s="2">
        <v>0</v>
      </c>
      <c r="K254" s="2">
        <v>0</v>
      </c>
      <c r="L254" s="2">
        <v>0</v>
      </c>
    </row>
    <row r="255" spans="1:12" ht="30" customHeight="1" x14ac:dyDescent="0.25">
      <c r="A255" s="4"/>
      <c r="B255" s="15" t="s">
        <v>46</v>
      </c>
      <c r="C255" s="16" t="s">
        <v>47</v>
      </c>
      <c r="D255" s="17">
        <v>18000</v>
      </c>
      <c r="E255" s="17">
        <v>5400</v>
      </c>
      <c r="F255" s="17">
        <v>4500</v>
      </c>
      <c r="G255" s="17">
        <v>3600</v>
      </c>
      <c r="H255" s="17">
        <v>4500</v>
      </c>
      <c r="I255" s="2">
        <v>0</v>
      </c>
      <c r="J255" s="2">
        <v>0</v>
      </c>
      <c r="K255" s="2">
        <v>0</v>
      </c>
      <c r="L255" s="2">
        <v>0</v>
      </c>
    </row>
    <row r="256" spans="1:12" ht="30" customHeight="1" x14ac:dyDescent="0.25">
      <c r="A256" s="4"/>
      <c r="B256" s="15" t="s">
        <v>48</v>
      </c>
      <c r="C256" s="16" t="s">
        <v>49</v>
      </c>
      <c r="D256" s="17">
        <v>114500</v>
      </c>
      <c r="E256" s="17">
        <v>97350</v>
      </c>
      <c r="F256" s="17">
        <v>6125</v>
      </c>
      <c r="G256" s="17">
        <v>4900</v>
      </c>
      <c r="H256" s="17">
        <v>6125</v>
      </c>
      <c r="I256" s="2">
        <v>0</v>
      </c>
      <c r="J256" s="2">
        <v>0</v>
      </c>
      <c r="K256" s="2">
        <v>0</v>
      </c>
      <c r="L256" s="2">
        <v>0</v>
      </c>
    </row>
    <row r="257" spans="1:12" ht="30" customHeight="1" x14ac:dyDescent="0.25">
      <c r="A257" s="4"/>
      <c r="B257" s="15" t="s">
        <v>56</v>
      </c>
      <c r="C257" s="16" t="s">
        <v>57</v>
      </c>
      <c r="D257" s="17">
        <v>3000</v>
      </c>
      <c r="E257" s="17">
        <v>900</v>
      </c>
      <c r="F257" s="17">
        <v>750</v>
      </c>
      <c r="G257" s="17">
        <v>600</v>
      </c>
      <c r="H257" s="17">
        <v>750</v>
      </c>
      <c r="I257" s="2">
        <v>0</v>
      </c>
      <c r="J257" s="2">
        <v>0</v>
      </c>
      <c r="K257" s="2">
        <v>0</v>
      </c>
      <c r="L257" s="2">
        <v>0</v>
      </c>
    </row>
    <row r="258" spans="1:12" ht="30" customHeight="1" x14ac:dyDescent="0.25">
      <c r="A258" s="4"/>
      <c r="B258" s="15" t="s">
        <v>72</v>
      </c>
      <c r="C258" s="16" t="s">
        <v>73</v>
      </c>
      <c r="D258" s="17">
        <v>2100</v>
      </c>
      <c r="E258" s="17">
        <v>630</v>
      </c>
      <c r="F258" s="17">
        <v>525</v>
      </c>
      <c r="G258" s="17">
        <v>420</v>
      </c>
      <c r="H258" s="17">
        <v>525</v>
      </c>
      <c r="I258" s="2">
        <v>0</v>
      </c>
      <c r="J258" s="2">
        <v>0</v>
      </c>
      <c r="K258" s="2">
        <v>0</v>
      </c>
      <c r="L258" s="2">
        <v>0</v>
      </c>
    </row>
    <row r="259" spans="1:12" ht="30" customHeight="1" x14ac:dyDescent="0.25">
      <c r="A259" s="4"/>
      <c r="B259" s="15" t="s">
        <v>102</v>
      </c>
      <c r="C259" s="16" t="s">
        <v>103</v>
      </c>
      <c r="D259" s="17">
        <v>200</v>
      </c>
      <c r="E259" s="17">
        <v>60</v>
      </c>
      <c r="F259" s="17">
        <v>50</v>
      </c>
      <c r="G259" s="17">
        <v>40</v>
      </c>
      <c r="H259" s="17">
        <v>50</v>
      </c>
      <c r="I259" s="2">
        <v>200</v>
      </c>
      <c r="J259" s="2">
        <v>60</v>
      </c>
      <c r="K259" s="2">
        <v>50</v>
      </c>
      <c r="L259" s="2">
        <v>40</v>
      </c>
    </row>
    <row r="260" spans="1:12" ht="30" customHeight="1" x14ac:dyDescent="0.25">
      <c r="A260" s="4"/>
      <c r="B260" s="15" t="s">
        <v>104</v>
      </c>
      <c r="C260" s="16" t="s">
        <v>105</v>
      </c>
      <c r="D260" s="17">
        <v>100</v>
      </c>
      <c r="E260" s="17">
        <v>30</v>
      </c>
      <c r="F260" s="17">
        <v>25</v>
      </c>
      <c r="G260" s="17">
        <v>20</v>
      </c>
      <c r="H260" s="17">
        <v>25</v>
      </c>
      <c r="I260" s="2">
        <v>0</v>
      </c>
      <c r="J260" s="2">
        <v>0</v>
      </c>
      <c r="K260" s="2">
        <v>0</v>
      </c>
      <c r="L260" s="2">
        <v>0</v>
      </c>
    </row>
    <row r="261" spans="1:12" ht="30" customHeight="1" x14ac:dyDescent="0.25">
      <c r="A261" s="4"/>
      <c r="B261" s="15" t="s">
        <v>106</v>
      </c>
      <c r="C261" s="16" t="s">
        <v>107</v>
      </c>
      <c r="D261" s="17">
        <v>100</v>
      </c>
      <c r="E261" s="17">
        <v>30</v>
      </c>
      <c r="F261" s="17">
        <v>25</v>
      </c>
      <c r="G261" s="17">
        <v>20</v>
      </c>
      <c r="H261" s="17">
        <v>25</v>
      </c>
      <c r="I261" s="2">
        <v>0</v>
      </c>
      <c r="J261" s="2">
        <v>0</v>
      </c>
      <c r="K261" s="2">
        <v>0</v>
      </c>
      <c r="L261" s="2">
        <v>0</v>
      </c>
    </row>
    <row r="262" spans="1:12" ht="30" customHeight="1" x14ac:dyDescent="0.25">
      <c r="A262" s="4"/>
      <c r="B262" s="24" t="s">
        <v>31</v>
      </c>
      <c r="C262" s="24"/>
      <c r="D262" s="17">
        <f>SUM(I242:I261)</f>
        <v>607437</v>
      </c>
      <c r="E262" s="17">
        <f>SUM(J242:J261)</f>
        <v>245691</v>
      </c>
      <c r="F262" s="17">
        <f>SUM(K242:K261)</f>
        <v>129195</v>
      </c>
      <c r="G262" s="17">
        <f>SUM(L242:L261)</f>
        <v>103356</v>
      </c>
      <c r="H262" s="17">
        <f>SUM(H242+H244+H246+H250+H259)</f>
        <v>129195</v>
      </c>
    </row>
    <row r="263" spans="1:12" ht="30" customHeight="1" x14ac:dyDescent="0.25">
      <c r="A263" s="4"/>
      <c r="B263" s="18"/>
      <c r="C263" s="19"/>
      <c r="D263" s="20"/>
      <c r="E263" s="20"/>
      <c r="F263" s="20"/>
      <c r="G263" s="20"/>
    </row>
    <row r="264" spans="1:12" ht="30" customHeight="1" x14ac:dyDescent="0.25">
      <c r="A264" s="4"/>
      <c r="B264" s="24" t="s">
        <v>128</v>
      </c>
      <c r="C264" s="24"/>
      <c r="D264" s="17">
        <f>SUM(D262)</f>
        <v>607437</v>
      </c>
      <c r="E264" s="17">
        <f>SUM(E262)</f>
        <v>245691</v>
      </c>
      <c r="F264" s="17">
        <f>SUM(F262)</f>
        <v>129195</v>
      </c>
      <c r="G264" s="17">
        <f>SUM(G262)</f>
        <v>103356</v>
      </c>
      <c r="H264" s="17">
        <f>SUM(H262)</f>
        <v>129195</v>
      </c>
    </row>
    <row r="265" spans="1:12" ht="30" customHeight="1" x14ac:dyDescent="0.25">
      <c r="A265" s="4"/>
      <c r="B265" s="18"/>
      <c r="C265" s="19"/>
      <c r="D265" s="20"/>
      <c r="E265" s="20"/>
      <c r="F265" s="20"/>
      <c r="G265" s="20"/>
    </row>
    <row r="266" spans="1:12" ht="30" customHeight="1" x14ac:dyDescent="0.25">
      <c r="A266" s="4"/>
      <c r="B266" s="22" t="s">
        <v>129</v>
      </c>
      <c r="C266" s="22"/>
      <c r="D266" s="22"/>
      <c r="E266" s="22"/>
      <c r="F266" s="22"/>
      <c r="G266" s="22"/>
      <c r="H266" s="22"/>
    </row>
    <row r="267" spans="1:12" ht="30" customHeight="1" x14ac:dyDescent="0.25">
      <c r="A267" s="4"/>
      <c r="B267" s="23" t="s">
        <v>12</v>
      </c>
      <c r="C267" s="23"/>
      <c r="D267" s="23"/>
      <c r="E267" s="23"/>
      <c r="F267" s="23"/>
      <c r="G267" s="23"/>
      <c r="H267" s="23"/>
    </row>
    <row r="268" spans="1:12" ht="30" customHeight="1" x14ac:dyDescent="0.25">
      <c r="A268" s="4"/>
      <c r="B268" s="15" t="s">
        <v>13</v>
      </c>
      <c r="C268" s="16" t="s">
        <v>14</v>
      </c>
      <c r="D268" s="17">
        <v>292620</v>
      </c>
      <c r="E268" s="17">
        <v>88986</v>
      </c>
      <c r="F268" s="17">
        <v>72155</v>
      </c>
      <c r="G268" s="17">
        <v>59324</v>
      </c>
      <c r="H268" s="17">
        <v>72155</v>
      </c>
      <c r="I268" s="2">
        <v>292620</v>
      </c>
      <c r="J268" s="2">
        <v>88986</v>
      </c>
      <c r="K268" s="2">
        <v>72155</v>
      </c>
      <c r="L268" s="2">
        <v>59324</v>
      </c>
    </row>
    <row r="269" spans="1:12" ht="30" customHeight="1" x14ac:dyDescent="0.25">
      <c r="A269" s="4"/>
      <c r="B269" s="15" t="s">
        <v>15</v>
      </c>
      <c r="C269" s="16" t="s">
        <v>16</v>
      </c>
      <c r="D269" s="17">
        <v>292620</v>
      </c>
      <c r="E269" s="17">
        <v>88986</v>
      </c>
      <c r="F269" s="17">
        <v>72155</v>
      </c>
      <c r="G269" s="17">
        <v>59324</v>
      </c>
      <c r="H269" s="17">
        <v>72155</v>
      </c>
      <c r="I269" s="2">
        <v>0</v>
      </c>
      <c r="J269" s="2">
        <v>0</v>
      </c>
      <c r="K269" s="2">
        <v>0</v>
      </c>
      <c r="L269" s="2">
        <v>0</v>
      </c>
    </row>
    <row r="270" spans="1:12" ht="30" customHeight="1" x14ac:dyDescent="0.25">
      <c r="A270" s="4"/>
      <c r="B270" s="15" t="s">
        <v>23</v>
      </c>
      <c r="C270" s="16" t="s">
        <v>24</v>
      </c>
      <c r="D270" s="17">
        <v>58180</v>
      </c>
      <c r="E270" s="17">
        <v>17456</v>
      </c>
      <c r="F270" s="17">
        <v>14546</v>
      </c>
      <c r="G270" s="17">
        <v>11632</v>
      </c>
      <c r="H270" s="17">
        <v>14546</v>
      </c>
      <c r="I270" s="2">
        <v>58180</v>
      </c>
      <c r="J270" s="2">
        <v>17456</v>
      </c>
      <c r="K270" s="2">
        <v>14546</v>
      </c>
      <c r="L270" s="2">
        <v>11632</v>
      </c>
    </row>
    <row r="271" spans="1:12" ht="30" customHeight="1" x14ac:dyDescent="0.25">
      <c r="A271" s="4"/>
      <c r="B271" s="15" t="s">
        <v>25</v>
      </c>
      <c r="C271" s="16" t="s">
        <v>26</v>
      </c>
      <c r="D271" s="17">
        <v>37968</v>
      </c>
      <c r="E271" s="17">
        <v>11391</v>
      </c>
      <c r="F271" s="17">
        <v>9492</v>
      </c>
      <c r="G271" s="17">
        <v>7593</v>
      </c>
      <c r="H271" s="17">
        <v>9492</v>
      </c>
      <c r="I271" s="2">
        <v>0</v>
      </c>
      <c r="J271" s="2">
        <v>0</v>
      </c>
      <c r="K271" s="2">
        <v>0</v>
      </c>
      <c r="L271" s="2">
        <v>0</v>
      </c>
    </row>
    <row r="272" spans="1:12" ht="30" customHeight="1" x14ac:dyDescent="0.25">
      <c r="A272" s="4"/>
      <c r="B272" s="15" t="s">
        <v>27</v>
      </c>
      <c r="C272" s="16" t="s">
        <v>28</v>
      </c>
      <c r="D272" s="17">
        <v>14238</v>
      </c>
      <c r="E272" s="17">
        <v>4272</v>
      </c>
      <c r="F272" s="17">
        <v>3560</v>
      </c>
      <c r="G272" s="17">
        <v>2846</v>
      </c>
      <c r="H272" s="17">
        <v>3560</v>
      </c>
      <c r="I272" s="2">
        <v>0</v>
      </c>
      <c r="J272" s="2">
        <v>0</v>
      </c>
      <c r="K272" s="2">
        <v>0</v>
      </c>
      <c r="L272" s="2">
        <v>0</v>
      </c>
    </row>
    <row r="273" spans="1:12" ht="30" customHeight="1" x14ac:dyDescent="0.25">
      <c r="A273" s="4"/>
      <c r="B273" s="15" t="s">
        <v>29</v>
      </c>
      <c r="C273" s="16" t="s">
        <v>30</v>
      </c>
      <c r="D273" s="17">
        <v>5974</v>
      </c>
      <c r="E273" s="17">
        <v>1793</v>
      </c>
      <c r="F273" s="17">
        <v>1494</v>
      </c>
      <c r="G273" s="17">
        <v>1193</v>
      </c>
      <c r="H273" s="17">
        <v>1494</v>
      </c>
      <c r="I273" s="2">
        <v>0</v>
      </c>
      <c r="J273" s="2">
        <v>0</v>
      </c>
      <c r="K273" s="2">
        <v>0</v>
      </c>
      <c r="L273" s="2">
        <v>0</v>
      </c>
    </row>
    <row r="274" spans="1:12" ht="30" customHeight="1" x14ac:dyDescent="0.25">
      <c r="A274" s="4"/>
      <c r="B274" s="24" t="s">
        <v>31</v>
      </c>
      <c r="C274" s="24"/>
      <c r="D274" s="17">
        <f>SUM(I268:I273)</f>
        <v>350800</v>
      </c>
      <c r="E274" s="17">
        <f>SUM(J268:J273)</f>
        <v>106442</v>
      </c>
      <c r="F274" s="17">
        <f>SUM(K268:K273)</f>
        <v>86701</v>
      </c>
      <c r="G274" s="17">
        <f>SUM(L268:L273)</f>
        <v>70956</v>
      </c>
      <c r="H274" s="17">
        <f>SUM(H268+H270)</f>
        <v>86701</v>
      </c>
    </row>
    <row r="275" spans="1:12" ht="30" customHeight="1" x14ac:dyDescent="0.25">
      <c r="A275" s="4"/>
      <c r="B275" s="18"/>
      <c r="C275" s="19"/>
      <c r="D275" s="20"/>
      <c r="E275" s="20"/>
      <c r="F275" s="20"/>
      <c r="G275" s="20"/>
    </row>
    <row r="276" spans="1:12" ht="30" customHeight="1" x14ac:dyDescent="0.25">
      <c r="A276" s="4"/>
      <c r="B276" s="24" t="s">
        <v>130</v>
      </c>
      <c r="C276" s="24"/>
      <c r="D276" s="17">
        <f>SUM(D274)</f>
        <v>350800</v>
      </c>
      <c r="E276" s="17">
        <f>SUM(E274)</f>
        <v>106442</v>
      </c>
      <c r="F276" s="17">
        <f>SUM(F274)</f>
        <v>86701</v>
      </c>
      <c r="G276" s="17">
        <f>SUM(G274)</f>
        <v>70956</v>
      </c>
      <c r="H276" s="17">
        <f>SUM(H274)</f>
        <v>86701</v>
      </c>
    </row>
    <row r="277" spans="1:12" ht="30" customHeight="1" x14ac:dyDescent="0.25">
      <c r="A277" s="4"/>
      <c r="B277" s="18"/>
      <c r="C277" s="19"/>
      <c r="D277" s="20"/>
      <c r="E277" s="20"/>
      <c r="F277" s="20"/>
      <c r="G277" s="20"/>
    </row>
    <row r="278" spans="1:12" ht="30" customHeight="1" x14ac:dyDescent="0.25">
      <c r="A278" s="4"/>
      <c r="B278" s="22" t="s">
        <v>131</v>
      </c>
      <c r="C278" s="22"/>
      <c r="D278" s="22"/>
      <c r="E278" s="22"/>
      <c r="F278" s="22"/>
      <c r="G278" s="22"/>
      <c r="H278" s="22"/>
    </row>
    <row r="279" spans="1:12" ht="30" customHeight="1" x14ac:dyDescent="0.25">
      <c r="A279" s="4"/>
      <c r="B279" s="23" t="s">
        <v>12</v>
      </c>
      <c r="C279" s="23"/>
      <c r="D279" s="23"/>
      <c r="E279" s="23"/>
      <c r="F279" s="23"/>
      <c r="G279" s="23"/>
      <c r="H279" s="23"/>
    </row>
    <row r="280" spans="1:12" ht="30" customHeight="1" x14ac:dyDescent="0.25">
      <c r="A280" s="4"/>
      <c r="B280" s="15" t="s">
        <v>19</v>
      </c>
      <c r="C280" s="16" t="s">
        <v>20</v>
      </c>
      <c r="D280" s="17">
        <v>2984</v>
      </c>
      <c r="E280" s="17">
        <v>2984</v>
      </c>
      <c r="F280" s="17">
        <v>0</v>
      </c>
      <c r="G280" s="17">
        <v>0</v>
      </c>
      <c r="H280" s="17">
        <v>0</v>
      </c>
      <c r="I280" s="2">
        <v>2984</v>
      </c>
      <c r="J280" s="2">
        <v>2984</v>
      </c>
      <c r="K280" s="2">
        <v>0</v>
      </c>
      <c r="L280" s="2">
        <v>0</v>
      </c>
    </row>
    <row r="281" spans="1:12" ht="30" customHeight="1" x14ac:dyDescent="0.25">
      <c r="A281" s="4"/>
      <c r="B281" s="15" t="s">
        <v>70</v>
      </c>
      <c r="C281" s="16" t="s">
        <v>71</v>
      </c>
      <c r="D281" s="17">
        <v>2984</v>
      </c>
      <c r="E281" s="17">
        <v>2984</v>
      </c>
      <c r="F281" s="17">
        <v>0</v>
      </c>
      <c r="G281" s="17">
        <v>0</v>
      </c>
      <c r="H281" s="17">
        <v>0</v>
      </c>
      <c r="I281" s="2">
        <v>0</v>
      </c>
      <c r="J281" s="2">
        <v>0</v>
      </c>
      <c r="K281" s="2">
        <v>0</v>
      </c>
      <c r="L281" s="2">
        <v>0</v>
      </c>
    </row>
    <row r="282" spans="1:12" ht="30" customHeight="1" x14ac:dyDescent="0.25">
      <c r="A282" s="4"/>
      <c r="B282" s="24" t="s">
        <v>31</v>
      </c>
      <c r="C282" s="24"/>
      <c r="D282" s="17">
        <f>SUM(I280:I281)</f>
        <v>2984</v>
      </c>
      <c r="E282" s="17">
        <f>SUM(J280:J281)</f>
        <v>2984</v>
      </c>
      <c r="F282" s="17">
        <f>SUM(K280:K281)</f>
        <v>0</v>
      </c>
      <c r="G282" s="17">
        <f>SUM(L280:L281)</f>
        <v>0</v>
      </c>
      <c r="H282" s="17">
        <f>SUM(H280)</f>
        <v>0</v>
      </c>
    </row>
    <row r="283" spans="1:12" ht="30" customHeight="1" x14ac:dyDescent="0.25">
      <c r="A283" s="4"/>
      <c r="B283" s="18"/>
      <c r="C283" s="19"/>
      <c r="D283" s="20"/>
      <c r="E283" s="20"/>
      <c r="F283" s="20"/>
      <c r="G283" s="20"/>
    </row>
    <row r="284" spans="1:12" ht="30" customHeight="1" x14ac:dyDescent="0.25">
      <c r="A284" s="4"/>
      <c r="B284" s="24" t="s">
        <v>132</v>
      </c>
      <c r="C284" s="24"/>
      <c r="D284" s="17">
        <f>SUM(D282)</f>
        <v>2984</v>
      </c>
      <c r="E284" s="17">
        <f>SUM(E282)</f>
        <v>2984</v>
      </c>
      <c r="F284" s="17">
        <f>SUM(F282)</f>
        <v>0</v>
      </c>
      <c r="G284" s="17">
        <f>SUM(G282)</f>
        <v>0</v>
      </c>
      <c r="H284" s="17">
        <f>SUM(H282)</f>
        <v>0</v>
      </c>
    </row>
    <row r="285" spans="1:12" ht="30" customHeight="1" x14ac:dyDescent="0.25">
      <c r="A285" s="4"/>
      <c r="B285" s="18"/>
      <c r="C285" s="19"/>
      <c r="D285" s="20"/>
      <c r="E285" s="20"/>
      <c r="F285" s="20"/>
      <c r="G285" s="20"/>
    </row>
    <row r="286" spans="1:12" ht="30" customHeight="1" x14ac:dyDescent="0.25">
      <c r="A286" s="4"/>
      <c r="B286" s="24" t="s">
        <v>133</v>
      </c>
      <c r="C286" s="24"/>
      <c r="D286" s="17">
        <f>SUM(D226,D238,D264,D276,D284)</f>
        <v>1215910</v>
      </c>
      <c r="E286" s="17">
        <f>SUM(E226,E238,E264,E276,E284)</f>
        <v>445964</v>
      </c>
      <c r="F286" s="17">
        <f>SUM(F226,F238,F264,F276,F284)</f>
        <v>274411</v>
      </c>
      <c r="G286" s="17">
        <f>SUM(G226,G238,G264,G276,G284)</f>
        <v>221124</v>
      </c>
      <c r="H286" s="17">
        <f>SUM(H226,H238,H264,H276,H284)</f>
        <v>274411</v>
      </c>
    </row>
    <row r="287" spans="1:12" ht="30" customHeight="1" x14ac:dyDescent="0.25">
      <c r="A287" s="4"/>
      <c r="B287" s="18"/>
      <c r="C287" s="19"/>
      <c r="D287" s="20"/>
      <c r="E287" s="20"/>
      <c r="F287" s="20"/>
      <c r="G287" s="20"/>
    </row>
    <row r="288" spans="1:12" ht="30" customHeight="1" x14ac:dyDescent="0.25">
      <c r="A288" s="4"/>
      <c r="B288" s="24" t="s">
        <v>134</v>
      </c>
      <c r="C288" s="24"/>
      <c r="D288" s="17">
        <f>SUM(D286)</f>
        <v>1215910</v>
      </c>
      <c r="E288" s="17">
        <f>SUM(E286)</f>
        <v>445964</v>
      </c>
      <c r="F288" s="17">
        <f>SUM(F286)</f>
        <v>274411</v>
      </c>
      <c r="G288" s="17">
        <f>SUM(G286)</f>
        <v>221124</v>
      </c>
      <c r="H288" s="17">
        <f>SUM(H286)</f>
        <v>274411</v>
      </c>
    </row>
    <row r="289" spans="1:12" ht="30" customHeight="1" x14ac:dyDescent="0.25">
      <c r="A289" s="4"/>
      <c r="B289" s="18"/>
      <c r="C289" s="19"/>
      <c r="D289" s="20"/>
      <c r="E289" s="20"/>
      <c r="F289" s="20"/>
      <c r="G289" s="20"/>
    </row>
    <row r="290" spans="1:12" ht="30" customHeight="1" x14ac:dyDescent="0.25">
      <c r="A290" s="4"/>
      <c r="B290" s="18"/>
      <c r="C290" s="19"/>
      <c r="D290" s="20"/>
      <c r="E290" s="20"/>
      <c r="F290" s="20"/>
      <c r="G290" s="20"/>
    </row>
    <row r="291" spans="1:12" ht="30" customHeight="1" x14ac:dyDescent="0.25">
      <c r="A291" s="4"/>
      <c r="B291" s="25" t="s">
        <v>135</v>
      </c>
      <c r="C291" s="25"/>
      <c r="D291" s="25"/>
      <c r="E291" s="25"/>
      <c r="F291" s="25"/>
      <c r="G291" s="25"/>
      <c r="H291" s="25"/>
    </row>
    <row r="292" spans="1:12" ht="30" customHeight="1" x14ac:dyDescent="0.25">
      <c r="A292" s="4"/>
      <c r="B292" s="26" t="s">
        <v>136</v>
      </c>
      <c r="C292" s="26"/>
      <c r="D292" s="26"/>
      <c r="E292" s="26"/>
      <c r="F292" s="26"/>
      <c r="G292" s="26"/>
      <c r="H292" s="26"/>
    </row>
    <row r="293" spans="1:12" ht="30" customHeight="1" x14ac:dyDescent="0.25">
      <c r="A293" s="4"/>
      <c r="B293" s="22" t="s">
        <v>137</v>
      </c>
      <c r="C293" s="22"/>
      <c r="D293" s="22"/>
      <c r="E293" s="22"/>
      <c r="F293" s="22"/>
      <c r="G293" s="22"/>
      <c r="H293" s="22"/>
    </row>
    <row r="294" spans="1:12" ht="30" customHeight="1" x14ac:dyDescent="0.25">
      <c r="A294" s="4"/>
      <c r="B294" s="23" t="s">
        <v>12</v>
      </c>
      <c r="C294" s="23"/>
      <c r="D294" s="23"/>
      <c r="E294" s="23"/>
      <c r="F294" s="23"/>
      <c r="G294" s="23"/>
      <c r="H294" s="23"/>
    </row>
    <row r="295" spans="1:12" ht="30" customHeight="1" x14ac:dyDescent="0.25">
      <c r="A295" s="4"/>
      <c r="B295" s="15" t="s">
        <v>40</v>
      </c>
      <c r="C295" s="16" t="s">
        <v>41</v>
      </c>
      <c r="D295" s="17">
        <v>21000</v>
      </c>
      <c r="E295" s="17">
        <v>21000</v>
      </c>
      <c r="F295" s="17">
        <v>0</v>
      </c>
      <c r="G295" s="17">
        <v>0</v>
      </c>
      <c r="H295" s="17">
        <v>0</v>
      </c>
      <c r="I295" s="2">
        <v>21000</v>
      </c>
      <c r="J295" s="2">
        <v>21000</v>
      </c>
      <c r="K295" s="2">
        <v>0</v>
      </c>
      <c r="L295" s="2">
        <v>0</v>
      </c>
    </row>
    <row r="296" spans="1:12" ht="30" customHeight="1" x14ac:dyDescent="0.25">
      <c r="A296" s="4"/>
      <c r="B296" s="15" t="s">
        <v>54</v>
      </c>
      <c r="C296" s="16" t="s">
        <v>55</v>
      </c>
      <c r="D296" s="17">
        <v>2000</v>
      </c>
      <c r="E296" s="17">
        <v>2000</v>
      </c>
      <c r="F296" s="17">
        <v>0</v>
      </c>
      <c r="G296" s="17">
        <v>0</v>
      </c>
      <c r="H296" s="17">
        <v>0</v>
      </c>
      <c r="I296" s="2">
        <v>0</v>
      </c>
      <c r="J296" s="2">
        <v>0</v>
      </c>
      <c r="K296" s="2">
        <v>0</v>
      </c>
      <c r="L296" s="2">
        <v>0</v>
      </c>
    </row>
    <row r="297" spans="1:12" ht="30" customHeight="1" x14ac:dyDescent="0.25">
      <c r="A297" s="4"/>
      <c r="B297" s="15" t="s">
        <v>42</v>
      </c>
      <c r="C297" s="16" t="s">
        <v>43</v>
      </c>
      <c r="D297" s="17">
        <v>8000</v>
      </c>
      <c r="E297" s="17">
        <v>8000</v>
      </c>
      <c r="F297" s="17">
        <v>0</v>
      </c>
      <c r="G297" s="17">
        <v>0</v>
      </c>
      <c r="H297" s="17">
        <v>0</v>
      </c>
      <c r="I297" s="2">
        <v>0</v>
      </c>
      <c r="J297" s="2">
        <v>0</v>
      </c>
      <c r="K297" s="2">
        <v>0</v>
      </c>
      <c r="L297" s="2">
        <v>0</v>
      </c>
    </row>
    <row r="298" spans="1:12" ht="30" customHeight="1" x14ac:dyDescent="0.25">
      <c r="A298" s="4"/>
      <c r="B298" s="15" t="s">
        <v>44</v>
      </c>
      <c r="C298" s="16" t="s">
        <v>45</v>
      </c>
      <c r="D298" s="17">
        <v>11000</v>
      </c>
      <c r="E298" s="17">
        <v>11000</v>
      </c>
      <c r="F298" s="17">
        <v>0</v>
      </c>
      <c r="G298" s="17">
        <v>0</v>
      </c>
      <c r="H298" s="17">
        <v>0</v>
      </c>
      <c r="I298" s="2">
        <v>0</v>
      </c>
      <c r="J298" s="2">
        <v>0</v>
      </c>
      <c r="K298" s="2">
        <v>0</v>
      </c>
      <c r="L298" s="2">
        <v>0</v>
      </c>
    </row>
    <row r="299" spans="1:12" ht="30" customHeight="1" x14ac:dyDescent="0.25">
      <c r="A299" s="4"/>
      <c r="B299" s="24" t="s">
        <v>31</v>
      </c>
      <c r="C299" s="24"/>
      <c r="D299" s="17">
        <f>SUM(I295:I298)</f>
        <v>21000</v>
      </c>
      <c r="E299" s="17">
        <f>SUM(J295:J298)</f>
        <v>21000</v>
      </c>
      <c r="F299" s="17">
        <f>SUM(K295:K298)</f>
        <v>0</v>
      </c>
      <c r="G299" s="17">
        <f>SUM(L295:L298)</f>
        <v>0</v>
      </c>
      <c r="H299" s="17">
        <f>SUM(H295)</f>
        <v>0</v>
      </c>
    </row>
    <row r="300" spans="1:12" ht="30" customHeight="1" x14ac:dyDescent="0.25">
      <c r="A300" s="4"/>
      <c r="B300" s="18"/>
      <c r="C300" s="19"/>
      <c r="D300" s="20"/>
      <c r="E300" s="20"/>
      <c r="F300" s="20"/>
      <c r="G300" s="20"/>
    </row>
    <row r="301" spans="1:12" ht="30" customHeight="1" x14ac:dyDescent="0.25">
      <c r="A301" s="4"/>
      <c r="B301" s="24" t="s">
        <v>138</v>
      </c>
      <c r="C301" s="24"/>
      <c r="D301" s="17">
        <f>SUM(D299)</f>
        <v>21000</v>
      </c>
      <c r="E301" s="17">
        <f>SUM(E299)</f>
        <v>21000</v>
      </c>
      <c r="F301" s="17">
        <f>SUM(F299)</f>
        <v>0</v>
      </c>
      <c r="G301" s="17">
        <f>SUM(G299)</f>
        <v>0</v>
      </c>
      <c r="H301" s="17">
        <f>SUM(H299)</f>
        <v>0</v>
      </c>
    </row>
    <row r="302" spans="1:12" ht="30" customHeight="1" x14ac:dyDescent="0.25">
      <c r="A302" s="4"/>
      <c r="B302" s="18"/>
      <c r="C302" s="19"/>
      <c r="D302" s="20"/>
      <c r="E302" s="20"/>
      <c r="F302" s="20"/>
      <c r="G302" s="20"/>
    </row>
    <row r="303" spans="1:12" ht="30" customHeight="1" x14ac:dyDescent="0.25">
      <c r="A303" s="4"/>
      <c r="B303" s="24" t="s">
        <v>139</v>
      </c>
      <c r="C303" s="24"/>
      <c r="D303" s="17">
        <f>SUM(D301)</f>
        <v>21000</v>
      </c>
      <c r="E303" s="17">
        <f>SUM(E301)</f>
        <v>21000</v>
      </c>
      <c r="F303" s="17">
        <f>SUM(F301)</f>
        <v>0</v>
      </c>
      <c r="G303" s="17">
        <f>SUM(G301)</f>
        <v>0</v>
      </c>
      <c r="H303" s="17">
        <f>SUM(H301)</f>
        <v>0</v>
      </c>
    </row>
    <row r="304" spans="1:12" ht="30" customHeight="1" x14ac:dyDescent="0.25">
      <c r="A304" s="4"/>
      <c r="B304" s="18"/>
      <c r="C304" s="19"/>
      <c r="D304" s="20"/>
      <c r="E304" s="20"/>
      <c r="F304" s="20"/>
      <c r="G304" s="20"/>
    </row>
    <row r="305" spans="1:12" ht="30" customHeight="1" x14ac:dyDescent="0.25">
      <c r="A305" s="4"/>
      <c r="B305" s="26" t="s">
        <v>140</v>
      </c>
      <c r="C305" s="26"/>
      <c r="D305" s="26"/>
      <c r="E305" s="26"/>
      <c r="F305" s="26"/>
      <c r="G305" s="26"/>
      <c r="H305" s="26"/>
    </row>
    <row r="306" spans="1:12" ht="30" customHeight="1" x14ac:dyDescent="0.25">
      <c r="A306" s="4"/>
      <c r="B306" s="22" t="s">
        <v>141</v>
      </c>
      <c r="C306" s="22"/>
      <c r="D306" s="22"/>
      <c r="E306" s="22"/>
      <c r="F306" s="22"/>
      <c r="G306" s="22"/>
      <c r="H306" s="22"/>
    </row>
    <row r="307" spans="1:12" ht="30" customHeight="1" x14ac:dyDescent="0.25">
      <c r="A307" s="4"/>
      <c r="B307" s="23" t="s">
        <v>74</v>
      </c>
      <c r="C307" s="23"/>
      <c r="D307" s="23"/>
      <c r="E307" s="23"/>
      <c r="F307" s="23"/>
      <c r="G307" s="23"/>
      <c r="H307" s="23"/>
    </row>
    <row r="308" spans="1:12" ht="30" customHeight="1" x14ac:dyDescent="0.25">
      <c r="A308" s="4"/>
      <c r="B308" s="15" t="s">
        <v>142</v>
      </c>
      <c r="C308" s="16" t="s">
        <v>143</v>
      </c>
      <c r="D308" s="17">
        <v>301392</v>
      </c>
      <c r="E308" s="17">
        <v>90418</v>
      </c>
      <c r="F308" s="17">
        <v>75348</v>
      </c>
      <c r="G308" s="17">
        <v>60278</v>
      </c>
      <c r="H308" s="17">
        <v>75348</v>
      </c>
      <c r="I308" s="2">
        <v>301392</v>
      </c>
      <c r="J308" s="2">
        <v>90418</v>
      </c>
      <c r="K308" s="2">
        <v>75348</v>
      </c>
      <c r="L308" s="2">
        <v>60278</v>
      </c>
    </row>
    <row r="309" spans="1:12" ht="30" customHeight="1" x14ac:dyDescent="0.25">
      <c r="A309" s="4"/>
      <c r="B309" s="24" t="s">
        <v>77</v>
      </c>
      <c r="C309" s="24"/>
      <c r="D309" s="17">
        <f>SUM(I308)</f>
        <v>301392</v>
      </c>
      <c r="E309" s="17">
        <f>SUM(J308)</f>
        <v>90418</v>
      </c>
      <c r="F309" s="17">
        <f>SUM(K308)</f>
        <v>75348</v>
      </c>
      <c r="G309" s="17">
        <f>SUM(L308)</f>
        <v>60278</v>
      </c>
      <c r="H309" s="17">
        <f>SUM(H308)</f>
        <v>75348</v>
      </c>
    </row>
    <row r="310" spans="1:12" ht="30" customHeight="1" x14ac:dyDescent="0.25">
      <c r="A310" s="4"/>
      <c r="B310" s="18"/>
      <c r="C310" s="19"/>
      <c r="D310" s="20"/>
      <c r="E310" s="20"/>
      <c r="F310" s="20"/>
      <c r="G310" s="20"/>
    </row>
    <row r="311" spans="1:12" ht="30" customHeight="1" x14ac:dyDescent="0.25">
      <c r="A311" s="4"/>
      <c r="B311" s="24" t="s">
        <v>144</v>
      </c>
      <c r="C311" s="24"/>
      <c r="D311" s="17">
        <f>SUM(D309)</f>
        <v>301392</v>
      </c>
      <c r="E311" s="17">
        <f>SUM(E309)</f>
        <v>90418</v>
      </c>
      <c r="F311" s="17">
        <f>SUM(F309)</f>
        <v>75348</v>
      </c>
      <c r="G311" s="17">
        <f>SUM(G309)</f>
        <v>60278</v>
      </c>
      <c r="H311" s="17">
        <f>SUM(H309)</f>
        <v>75348</v>
      </c>
    </row>
    <row r="312" spans="1:12" ht="30" customHeight="1" x14ac:dyDescent="0.25">
      <c r="A312" s="4"/>
      <c r="B312" s="18"/>
      <c r="C312" s="19"/>
      <c r="D312" s="20"/>
      <c r="E312" s="20"/>
      <c r="F312" s="20"/>
      <c r="G312" s="20"/>
    </row>
    <row r="313" spans="1:12" ht="30" customHeight="1" x14ac:dyDescent="0.25">
      <c r="A313" s="4"/>
      <c r="B313" s="24" t="s">
        <v>145</v>
      </c>
      <c r="C313" s="24"/>
      <c r="D313" s="17">
        <f>SUM(D311)</f>
        <v>301392</v>
      </c>
      <c r="E313" s="17">
        <f>SUM(E311)</f>
        <v>90418</v>
      </c>
      <c r="F313" s="17">
        <f>SUM(F311)</f>
        <v>75348</v>
      </c>
      <c r="G313" s="17">
        <f>SUM(G311)</f>
        <v>60278</v>
      </c>
      <c r="H313" s="17">
        <f>SUM(H311)</f>
        <v>75348</v>
      </c>
    </row>
    <row r="314" spans="1:12" ht="30" customHeight="1" x14ac:dyDescent="0.25">
      <c r="A314" s="4"/>
      <c r="B314" s="18"/>
      <c r="C314" s="19"/>
      <c r="D314" s="20"/>
      <c r="E314" s="20"/>
      <c r="F314" s="20"/>
      <c r="G314" s="20"/>
    </row>
    <row r="315" spans="1:12" ht="30" customHeight="1" x14ac:dyDescent="0.25">
      <c r="A315" s="4"/>
      <c r="B315" s="24" t="s">
        <v>146</v>
      </c>
      <c r="C315" s="24"/>
      <c r="D315" s="17">
        <f>SUM(D303,D313)</f>
        <v>322392</v>
      </c>
      <c r="E315" s="17">
        <f>SUM(E303,E313)</f>
        <v>111418</v>
      </c>
      <c r="F315" s="17">
        <f>SUM(F303,F313)</f>
        <v>75348</v>
      </c>
      <c r="G315" s="17">
        <f>SUM(G303,G313)</f>
        <v>60278</v>
      </c>
      <c r="H315" s="17">
        <f>SUM(H303,H313)</f>
        <v>75348</v>
      </c>
    </row>
    <row r="316" spans="1:12" ht="30" customHeight="1" x14ac:dyDescent="0.25">
      <c r="A316" s="4"/>
      <c r="B316" s="18"/>
      <c r="C316" s="19"/>
      <c r="D316" s="20"/>
      <c r="E316" s="20"/>
      <c r="F316" s="20"/>
      <c r="G316" s="20"/>
    </row>
    <row r="317" spans="1:12" ht="30" customHeight="1" x14ac:dyDescent="0.25">
      <c r="A317" s="4"/>
      <c r="B317" s="18"/>
      <c r="C317" s="19"/>
      <c r="D317" s="20"/>
      <c r="E317" s="20"/>
      <c r="F317" s="20"/>
      <c r="G317" s="20"/>
    </row>
    <row r="318" spans="1:12" ht="30" customHeight="1" x14ac:dyDescent="0.25">
      <c r="A318" s="4"/>
      <c r="B318" s="25" t="s">
        <v>147</v>
      </c>
      <c r="C318" s="25"/>
      <c r="D318" s="25"/>
      <c r="E318" s="25"/>
      <c r="F318" s="25"/>
      <c r="G318" s="25"/>
      <c r="H318" s="25"/>
    </row>
    <row r="319" spans="1:12" ht="30" customHeight="1" x14ac:dyDescent="0.25">
      <c r="A319" s="4"/>
      <c r="B319" s="26" t="s">
        <v>82</v>
      </c>
      <c r="C319" s="26"/>
      <c r="D319" s="26"/>
      <c r="E319" s="26"/>
      <c r="F319" s="26"/>
      <c r="G319" s="26"/>
      <c r="H319" s="26"/>
    </row>
    <row r="320" spans="1:12" ht="30" customHeight="1" x14ac:dyDescent="0.25">
      <c r="A320" s="4"/>
      <c r="B320" s="22" t="s">
        <v>148</v>
      </c>
      <c r="C320" s="22"/>
      <c r="D320" s="22"/>
      <c r="E320" s="22"/>
      <c r="F320" s="22"/>
      <c r="G320" s="22"/>
      <c r="H320" s="22"/>
    </row>
    <row r="321" spans="1:12" ht="30" customHeight="1" x14ac:dyDescent="0.25">
      <c r="A321" s="4"/>
      <c r="B321" s="23" t="s">
        <v>149</v>
      </c>
      <c r="C321" s="23"/>
      <c r="D321" s="23"/>
      <c r="E321" s="23"/>
      <c r="F321" s="23"/>
      <c r="G321" s="23"/>
      <c r="H321" s="23"/>
    </row>
    <row r="322" spans="1:12" ht="30" customHeight="1" x14ac:dyDescent="0.25">
      <c r="A322" s="4"/>
      <c r="B322" s="15" t="s">
        <v>150</v>
      </c>
      <c r="C322" s="16" t="s">
        <v>151</v>
      </c>
      <c r="D322" s="17">
        <v>5000</v>
      </c>
      <c r="E322" s="17">
        <v>3600</v>
      </c>
      <c r="F322" s="17">
        <v>500</v>
      </c>
      <c r="G322" s="17">
        <v>400</v>
      </c>
      <c r="H322" s="17">
        <v>500</v>
      </c>
      <c r="I322" s="2">
        <v>5000</v>
      </c>
      <c r="J322" s="2">
        <v>3600</v>
      </c>
      <c r="K322" s="2">
        <v>500</v>
      </c>
      <c r="L322" s="2">
        <v>400</v>
      </c>
    </row>
    <row r="323" spans="1:12" ht="30" customHeight="1" x14ac:dyDescent="0.25">
      <c r="A323" s="4"/>
      <c r="B323" s="24" t="s">
        <v>152</v>
      </c>
      <c r="C323" s="24"/>
      <c r="D323" s="17">
        <f>SUM(I322)</f>
        <v>5000</v>
      </c>
      <c r="E323" s="17">
        <f>SUM(J322)</f>
        <v>3600</v>
      </c>
      <c r="F323" s="17">
        <f>SUM(K322)</f>
        <v>500</v>
      </c>
      <c r="G323" s="17">
        <f>SUM(L322)</f>
        <v>400</v>
      </c>
      <c r="H323" s="17">
        <f>SUM(H322)</f>
        <v>500</v>
      </c>
    </row>
    <row r="324" spans="1:12" ht="30" customHeight="1" x14ac:dyDescent="0.25">
      <c r="A324" s="4"/>
      <c r="B324" s="18"/>
      <c r="C324" s="19"/>
      <c r="D324" s="20"/>
      <c r="E324" s="20"/>
      <c r="F324" s="20"/>
      <c r="G324" s="20"/>
    </row>
    <row r="325" spans="1:12" ht="30" customHeight="1" x14ac:dyDescent="0.25">
      <c r="A325" s="4"/>
      <c r="B325" s="24" t="s">
        <v>153</v>
      </c>
      <c r="C325" s="24"/>
      <c r="D325" s="17">
        <f>SUM(D323)</f>
        <v>5000</v>
      </c>
      <c r="E325" s="17">
        <f>SUM(E323)</f>
        <v>3600</v>
      </c>
      <c r="F325" s="17">
        <f>SUM(F323)</f>
        <v>500</v>
      </c>
      <c r="G325" s="17">
        <f>SUM(G323)</f>
        <v>400</v>
      </c>
      <c r="H325" s="17">
        <f>SUM(H323)</f>
        <v>500</v>
      </c>
    </row>
    <row r="326" spans="1:12" ht="30" customHeight="1" x14ac:dyDescent="0.25">
      <c r="A326" s="4"/>
      <c r="B326" s="18"/>
      <c r="C326" s="19"/>
      <c r="D326" s="20"/>
      <c r="E326" s="20"/>
      <c r="F326" s="20"/>
      <c r="G326" s="20"/>
    </row>
    <row r="327" spans="1:12" ht="30" customHeight="1" x14ac:dyDescent="0.25">
      <c r="A327" s="4"/>
      <c r="B327" s="24" t="s">
        <v>111</v>
      </c>
      <c r="C327" s="24"/>
      <c r="D327" s="17">
        <f>SUM(D325)</f>
        <v>5000</v>
      </c>
      <c r="E327" s="17">
        <f>SUM(E325)</f>
        <v>3600</v>
      </c>
      <c r="F327" s="17">
        <f>SUM(F325)</f>
        <v>500</v>
      </c>
      <c r="G327" s="17">
        <f>SUM(G325)</f>
        <v>400</v>
      </c>
      <c r="H327" s="17">
        <f>SUM(H325)</f>
        <v>500</v>
      </c>
    </row>
    <row r="328" spans="1:12" ht="30" customHeight="1" x14ac:dyDescent="0.25">
      <c r="A328" s="4"/>
      <c r="B328" s="18"/>
      <c r="C328" s="19"/>
      <c r="D328" s="20"/>
      <c r="E328" s="20"/>
      <c r="F328" s="20"/>
      <c r="G328" s="20"/>
    </row>
    <row r="329" spans="1:12" ht="30" customHeight="1" x14ac:dyDescent="0.25">
      <c r="A329" s="4"/>
      <c r="B329" s="24" t="s">
        <v>154</v>
      </c>
      <c r="C329" s="24"/>
      <c r="D329" s="17">
        <f>SUM(D327)</f>
        <v>5000</v>
      </c>
      <c r="E329" s="17">
        <f>SUM(E327)</f>
        <v>3600</v>
      </c>
      <c r="F329" s="17">
        <f>SUM(F327)</f>
        <v>500</v>
      </c>
      <c r="G329" s="17">
        <f>SUM(G327)</f>
        <v>400</v>
      </c>
      <c r="H329" s="17">
        <f>SUM(H327)</f>
        <v>500</v>
      </c>
    </row>
    <row r="330" spans="1:12" ht="30" customHeight="1" x14ac:dyDescent="0.25">
      <c r="A330" s="4"/>
      <c r="B330" s="18"/>
      <c r="C330" s="19"/>
      <c r="D330" s="20"/>
      <c r="E330" s="20"/>
      <c r="F330" s="20"/>
      <c r="G330" s="20"/>
    </row>
    <row r="331" spans="1:12" ht="30" customHeight="1" x14ac:dyDescent="0.25">
      <c r="A331" s="4"/>
      <c r="B331" s="18"/>
      <c r="C331" s="19"/>
      <c r="D331" s="20"/>
      <c r="E331" s="20"/>
      <c r="F331" s="20"/>
      <c r="G331" s="20"/>
    </row>
    <row r="332" spans="1:12" ht="30" customHeight="1" x14ac:dyDescent="0.25">
      <c r="A332" s="4"/>
      <c r="B332" s="14"/>
      <c r="C332" s="19" t="s">
        <v>155</v>
      </c>
      <c r="D332" s="17">
        <f>SUM(D27,D102,D173,D204,D288,D315,D329)</f>
        <v>11830519</v>
      </c>
      <c r="E332" s="17">
        <f>SUM(E27,E102,E173,E204,E288,E315,E329)</f>
        <v>3935249</v>
      </c>
      <c r="F332" s="17">
        <f>SUM(F27,F102,F173,F204,F288,F315,F329)</f>
        <v>2819738</v>
      </c>
      <c r="G332" s="17">
        <f>SUM(G27,G102,G173,G204,G288,G315,G329)</f>
        <v>2255794</v>
      </c>
      <c r="H332" s="17">
        <f>SUM(H27,H102,H173,H204,H288,H315,H329)</f>
        <v>2819738</v>
      </c>
    </row>
  </sheetData>
  <mergeCells count="109">
    <mergeCell ref="B21:C21"/>
    <mergeCell ref="B23:C23"/>
    <mergeCell ref="B25:C25"/>
    <mergeCell ref="B27:C27"/>
    <mergeCell ref="B29:H29"/>
    <mergeCell ref="B30:H30"/>
    <mergeCell ref="B2:H2"/>
    <mergeCell ref="B3:H3"/>
    <mergeCell ref="B8:H8"/>
    <mergeCell ref="B9:H9"/>
    <mergeCell ref="B10:H10"/>
    <mergeCell ref="B11:H11"/>
    <mergeCell ref="B53:H53"/>
    <mergeCell ref="B54:H54"/>
    <mergeCell ref="B67:C67"/>
    <mergeCell ref="B69:C69"/>
    <mergeCell ref="B71:H71"/>
    <mergeCell ref="B72:H72"/>
    <mergeCell ref="B31:H31"/>
    <mergeCell ref="B32:H32"/>
    <mergeCell ref="B46:C46"/>
    <mergeCell ref="B48:C48"/>
    <mergeCell ref="B50:C50"/>
    <mergeCell ref="B52:H52"/>
    <mergeCell ref="B96:C96"/>
    <mergeCell ref="B98:C98"/>
    <mergeCell ref="B100:C100"/>
    <mergeCell ref="B102:C102"/>
    <mergeCell ref="B104:H104"/>
    <mergeCell ref="B105:H105"/>
    <mergeCell ref="B76:C76"/>
    <mergeCell ref="B78:C78"/>
    <mergeCell ref="B80:H80"/>
    <mergeCell ref="B81:H81"/>
    <mergeCell ref="B93:C93"/>
    <mergeCell ref="B94:H94"/>
    <mergeCell ref="B134:H134"/>
    <mergeCell ref="B135:H135"/>
    <mergeCell ref="B163:C163"/>
    <mergeCell ref="B164:H164"/>
    <mergeCell ref="B167:C167"/>
    <mergeCell ref="B169:C169"/>
    <mergeCell ref="B106:H106"/>
    <mergeCell ref="B107:H107"/>
    <mergeCell ref="B125:C125"/>
    <mergeCell ref="B126:H126"/>
    <mergeCell ref="B130:C130"/>
    <mergeCell ref="B132:C132"/>
    <mergeCell ref="B190:C190"/>
    <mergeCell ref="B192:C192"/>
    <mergeCell ref="B194:H194"/>
    <mergeCell ref="B195:H195"/>
    <mergeCell ref="B198:C198"/>
    <mergeCell ref="B200:C200"/>
    <mergeCell ref="B171:C171"/>
    <mergeCell ref="B173:C173"/>
    <mergeCell ref="B175:H175"/>
    <mergeCell ref="B176:H176"/>
    <mergeCell ref="B177:H177"/>
    <mergeCell ref="B178:H178"/>
    <mergeCell ref="B224:C224"/>
    <mergeCell ref="B226:C226"/>
    <mergeCell ref="B228:H228"/>
    <mergeCell ref="B229:H229"/>
    <mergeCell ref="B236:C236"/>
    <mergeCell ref="B238:C238"/>
    <mergeCell ref="B202:C202"/>
    <mergeCell ref="B204:C204"/>
    <mergeCell ref="B206:H206"/>
    <mergeCell ref="B207:H207"/>
    <mergeCell ref="B208:H208"/>
    <mergeCell ref="B209:H209"/>
    <mergeCell ref="B294:H294"/>
    <mergeCell ref="B274:C274"/>
    <mergeCell ref="B276:C276"/>
    <mergeCell ref="B278:H278"/>
    <mergeCell ref="B279:H279"/>
    <mergeCell ref="B282:C282"/>
    <mergeCell ref="B284:C284"/>
    <mergeCell ref="B240:H240"/>
    <mergeCell ref="B241:H241"/>
    <mergeCell ref="B262:C262"/>
    <mergeCell ref="B264:C264"/>
    <mergeCell ref="B266:H266"/>
    <mergeCell ref="B267:H267"/>
    <mergeCell ref="F1:H1"/>
    <mergeCell ref="B320:H320"/>
    <mergeCell ref="B321:H321"/>
    <mergeCell ref="B323:C323"/>
    <mergeCell ref="B325:C325"/>
    <mergeCell ref="B327:C327"/>
    <mergeCell ref="B329:C329"/>
    <mergeCell ref="B309:C309"/>
    <mergeCell ref="B311:C311"/>
    <mergeCell ref="B313:C313"/>
    <mergeCell ref="B315:C315"/>
    <mergeCell ref="B318:H318"/>
    <mergeCell ref="B319:H319"/>
    <mergeCell ref="B299:C299"/>
    <mergeCell ref="B301:C301"/>
    <mergeCell ref="B303:C303"/>
    <mergeCell ref="B305:H305"/>
    <mergeCell ref="B306:H306"/>
    <mergeCell ref="B307:H307"/>
    <mergeCell ref="B286:C286"/>
    <mergeCell ref="B288:C288"/>
    <mergeCell ref="B291:H291"/>
    <mergeCell ref="B292:H292"/>
    <mergeCell ref="B293:H29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2024-01-30T12:23:11Z</dcterms:modified>
</cp:coreProperties>
</file>